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J:\DeanAS\Research\Templates and Instructions\"/>
    </mc:Choice>
  </mc:AlternateContent>
  <xr:revisionPtr revIDLastSave="0" documentId="13_ncr:1_{6B1052B3-E698-4B69-9ED3-8C3B7D1B03B6}" xr6:coauthVersionLast="47" xr6:coauthVersionMax="47" xr10:uidLastSave="{00000000-0000-0000-0000-000000000000}"/>
  <bookViews>
    <workbookView xWindow="390" yWindow="390" windowWidth="25305" windowHeight="13620" xr2:uid="{00000000-000D-0000-FFFF-FFFF00000000}"/>
  </bookViews>
  <sheets>
    <sheet name="Agency (PI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7" i="1" l="1"/>
  <c r="L107" i="1"/>
  <c r="M107" i="1"/>
  <c r="N107" i="1"/>
  <c r="K108" i="1"/>
  <c r="L108" i="1"/>
  <c r="M108" i="1"/>
  <c r="N108" i="1"/>
  <c r="J108" i="1"/>
  <c r="J107" i="1"/>
  <c r="O111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J92" i="1"/>
  <c r="K92" i="1"/>
  <c r="L92" i="1"/>
  <c r="M92" i="1"/>
  <c r="N92" i="1"/>
  <c r="J93" i="1"/>
  <c r="K93" i="1"/>
  <c r="L93" i="1"/>
  <c r="M93" i="1"/>
  <c r="N93" i="1"/>
  <c r="J94" i="1"/>
  <c r="K94" i="1"/>
  <c r="L94" i="1"/>
  <c r="M94" i="1"/>
  <c r="N94" i="1"/>
  <c r="N91" i="1"/>
  <c r="M91" i="1"/>
  <c r="L91" i="1"/>
  <c r="K91" i="1"/>
  <c r="J91" i="1"/>
  <c r="J96" i="1" s="1"/>
  <c r="K60" i="1"/>
  <c r="L60" i="1"/>
  <c r="M60" i="1"/>
  <c r="N60" i="1"/>
  <c r="J60" i="1"/>
  <c r="D45" i="1"/>
  <c r="L45" i="1" s="1"/>
  <c r="D42" i="1"/>
  <c r="N43" i="1" s="1"/>
  <c r="M42" i="1" l="1"/>
  <c r="L42" i="1"/>
  <c r="K42" i="1"/>
  <c r="N42" i="1"/>
  <c r="J42" i="1"/>
  <c r="O92" i="1"/>
  <c r="O93" i="1"/>
  <c r="O100" i="1"/>
  <c r="O60" i="1"/>
  <c r="N46" i="1"/>
  <c r="K46" i="1"/>
  <c r="K45" i="1"/>
  <c r="M46" i="1"/>
  <c r="L46" i="1"/>
  <c r="J45" i="1"/>
  <c r="J46" i="1"/>
  <c r="N45" i="1"/>
  <c r="M45" i="1"/>
  <c r="M43" i="1"/>
  <c r="L43" i="1"/>
  <c r="K43" i="1"/>
  <c r="D35" i="1"/>
  <c r="J43" i="1"/>
  <c r="E6" i="1"/>
  <c r="D38" i="1"/>
  <c r="D32" i="1"/>
  <c r="J32" i="1" s="1"/>
  <c r="E18" i="1"/>
  <c r="K19" i="1" s="1"/>
  <c r="E21" i="1"/>
  <c r="M22" i="1" s="1"/>
  <c r="E24" i="1"/>
  <c r="N24" i="1" s="1"/>
  <c r="E15" i="1"/>
  <c r="N15" i="1" s="1"/>
  <c r="E12" i="1"/>
  <c r="M13" i="1" s="1"/>
  <c r="E9" i="1"/>
  <c r="K10" i="1" s="1"/>
  <c r="O119" i="1"/>
  <c r="J86" i="1"/>
  <c r="N85" i="1"/>
  <c r="M85" i="1"/>
  <c r="L85" i="1"/>
  <c r="K85" i="1"/>
  <c r="J85" i="1"/>
  <c r="N84" i="1"/>
  <c r="M84" i="1"/>
  <c r="L84" i="1"/>
  <c r="K84" i="1"/>
  <c r="J84" i="1"/>
  <c r="O110" i="1"/>
  <c r="O115" i="1"/>
  <c r="O116" i="1"/>
  <c r="O117" i="1"/>
  <c r="O118" i="1"/>
  <c r="O114" i="1"/>
  <c r="O45" i="1" l="1"/>
  <c r="O46" i="1"/>
  <c r="M15" i="1"/>
  <c r="J16" i="1"/>
  <c r="J10" i="1"/>
  <c r="L10" i="1"/>
  <c r="K15" i="1"/>
  <c r="N16" i="1"/>
  <c r="M21" i="1"/>
  <c r="N10" i="1"/>
  <c r="L16" i="1"/>
  <c r="J22" i="1"/>
  <c r="K9" i="1"/>
  <c r="N13" i="1"/>
  <c r="K18" i="1"/>
  <c r="N22" i="1"/>
  <c r="K21" i="1"/>
  <c r="M12" i="1"/>
  <c r="L22" i="1"/>
  <c r="M9" i="1"/>
  <c r="L19" i="1"/>
  <c r="J25" i="1"/>
  <c r="L9" i="1"/>
  <c r="M10" i="1"/>
  <c r="N12" i="1"/>
  <c r="J15" i="1"/>
  <c r="K16" i="1"/>
  <c r="L18" i="1"/>
  <c r="M19" i="1"/>
  <c r="N21" i="1"/>
  <c r="J24" i="1"/>
  <c r="K25" i="1"/>
  <c r="K24" i="1"/>
  <c r="L25" i="1"/>
  <c r="J13" i="1"/>
  <c r="M18" i="1"/>
  <c r="N19" i="1"/>
  <c r="N9" i="1"/>
  <c r="J12" i="1"/>
  <c r="K13" i="1"/>
  <c r="L15" i="1"/>
  <c r="M16" i="1"/>
  <c r="N18" i="1"/>
  <c r="J21" i="1"/>
  <c r="K22" i="1"/>
  <c r="L24" i="1"/>
  <c r="M25" i="1"/>
  <c r="K12" i="1"/>
  <c r="L13" i="1"/>
  <c r="M24" i="1"/>
  <c r="N25" i="1"/>
  <c r="J19" i="1"/>
  <c r="J9" i="1"/>
  <c r="L12" i="1"/>
  <c r="J18" i="1"/>
  <c r="L21" i="1"/>
  <c r="N32" i="1"/>
  <c r="M32" i="1"/>
  <c r="L32" i="1"/>
  <c r="K32" i="1"/>
  <c r="O85" i="1"/>
  <c r="O84" i="1"/>
  <c r="O94" i="1"/>
  <c r="N86" i="1"/>
  <c r="K86" i="1"/>
  <c r="L86" i="1"/>
  <c r="M86" i="1"/>
  <c r="K103" i="1"/>
  <c r="L103" i="1"/>
  <c r="M103" i="1"/>
  <c r="N103" i="1"/>
  <c r="J103" i="1"/>
  <c r="O99" i="1"/>
  <c r="K68" i="1"/>
  <c r="L68" i="1"/>
  <c r="M68" i="1"/>
  <c r="N68" i="1"/>
  <c r="J68" i="1"/>
  <c r="O65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J36" i="1"/>
  <c r="O43" i="1" l="1"/>
  <c r="O42" i="1"/>
  <c r="J7" i="1"/>
  <c r="K6" i="1"/>
  <c r="M7" i="1"/>
  <c r="L6" i="1"/>
  <c r="N7" i="1"/>
  <c r="M6" i="1"/>
  <c r="N6" i="1"/>
  <c r="J6" i="1"/>
  <c r="K7" i="1"/>
  <c r="L7" i="1"/>
  <c r="O19" i="1"/>
  <c r="O21" i="1"/>
  <c r="O22" i="1"/>
  <c r="O18" i="1"/>
  <c r="K88" i="1"/>
  <c r="L88" i="1"/>
  <c r="N88" i="1"/>
  <c r="M88" i="1"/>
  <c r="O86" i="1"/>
  <c r="J81" i="1"/>
  <c r="J80" i="1"/>
  <c r="J79" i="1"/>
  <c r="J78" i="1"/>
  <c r="J73" i="1"/>
  <c r="J74" i="1"/>
  <c r="J75" i="1"/>
  <c r="J52" i="1" l="1"/>
  <c r="J28" i="1"/>
  <c r="L28" i="1"/>
  <c r="K28" i="1"/>
  <c r="N28" i="1"/>
  <c r="M28" i="1"/>
  <c r="J38" i="1"/>
  <c r="O25" i="1" l="1"/>
  <c r="O24" i="1"/>
  <c r="O13" i="1"/>
  <c r="K96" i="1"/>
  <c r="L96" i="1"/>
  <c r="M96" i="1"/>
  <c r="N96" i="1"/>
  <c r="O12" i="1" l="1"/>
  <c r="O32" i="1"/>
  <c r="O112" i="1" l="1"/>
  <c r="J54" i="1" l="1"/>
  <c r="L35" i="1"/>
  <c r="M35" i="1"/>
  <c r="N35" i="1"/>
  <c r="L36" i="1"/>
  <c r="M36" i="1"/>
  <c r="N36" i="1"/>
  <c r="L38" i="1"/>
  <c r="M38" i="1"/>
  <c r="N38" i="1"/>
  <c r="L39" i="1"/>
  <c r="M39" i="1"/>
  <c r="N39" i="1"/>
  <c r="N48" i="1" l="1"/>
  <c r="M48" i="1"/>
  <c r="L48" i="1"/>
  <c r="L58" i="1"/>
  <c r="M58" i="1"/>
  <c r="N56" i="1"/>
  <c r="M56" i="1"/>
  <c r="L56" i="1"/>
  <c r="N58" i="1"/>
  <c r="K52" i="1"/>
  <c r="K54" i="1"/>
  <c r="O16" i="1"/>
  <c r="O15" i="1"/>
  <c r="L121" i="1"/>
  <c r="O66" i="1"/>
  <c r="O101" i="1"/>
  <c r="O91" i="1"/>
  <c r="L54" i="1" l="1"/>
  <c r="L52" i="1"/>
  <c r="L62" i="1" s="1"/>
  <c r="O80" i="1"/>
  <c r="O78" i="1"/>
  <c r="O81" i="1"/>
  <c r="J72" i="1"/>
  <c r="J88" i="1" s="1"/>
  <c r="N52" i="1" l="1"/>
  <c r="M52" i="1"/>
  <c r="N54" i="1"/>
  <c r="M54" i="1"/>
  <c r="O79" i="1"/>
  <c r="N62" i="1" l="1"/>
  <c r="M62" i="1"/>
  <c r="O107" i="1"/>
  <c r="N121" i="1"/>
  <c r="M121" i="1"/>
  <c r="O108" i="1"/>
  <c r="O74" i="1"/>
  <c r="O75" i="1"/>
  <c r="O73" i="1"/>
  <c r="K38" i="1"/>
  <c r="K39" i="1"/>
  <c r="J39" i="1"/>
  <c r="J58" i="1" s="1"/>
  <c r="K36" i="1"/>
  <c r="J35" i="1"/>
  <c r="J56" i="1" l="1"/>
  <c r="J62" i="1" s="1"/>
  <c r="J48" i="1"/>
  <c r="K58" i="1"/>
  <c r="O36" i="1"/>
  <c r="O38" i="1"/>
  <c r="O39" i="1"/>
  <c r="O103" i="1"/>
  <c r="O72" i="1" l="1"/>
  <c r="K121" i="1"/>
  <c r="K35" i="1"/>
  <c r="J121" i="1"/>
  <c r="K56" i="1" l="1"/>
  <c r="K62" i="1" s="1"/>
  <c r="K48" i="1"/>
  <c r="O68" i="1"/>
  <c r="O35" i="1"/>
  <c r="O121" i="1"/>
  <c r="O96" i="1"/>
  <c r="O9" i="1"/>
  <c r="O10" i="1"/>
  <c r="O58" i="1" l="1"/>
  <c r="O56" i="1"/>
  <c r="O48" i="1"/>
  <c r="O88" i="1"/>
  <c r="J123" i="1"/>
  <c r="J124" i="1" s="1"/>
  <c r="K123" i="1" l="1"/>
  <c r="K124" i="1" s="1"/>
  <c r="L123" i="1" l="1"/>
  <c r="L124" i="1" s="1"/>
  <c r="O28" i="1"/>
  <c r="O6" i="1"/>
  <c r="O54" i="1"/>
  <c r="O7" i="1"/>
  <c r="J125" i="1"/>
  <c r="K125" i="1"/>
  <c r="K126" i="1" s="1"/>
  <c r="L125" i="1" l="1"/>
  <c r="L126" i="1" s="1"/>
  <c r="N123" i="1"/>
  <c r="N124" i="1" s="1"/>
  <c r="O52" i="1"/>
  <c r="M123" i="1"/>
  <c r="M124" i="1" s="1"/>
  <c r="O62" i="1"/>
  <c r="J126" i="1"/>
  <c r="N125" i="1" l="1"/>
  <c r="N126" i="1" s="1"/>
  <c r="O123" i="1"/>
  <c r="O124" i="1" l="1"/>
  <c r="M125" i="1"/>
  <c r="M126" i="1" l="1"/>
  <c r="O126" i="1" s="1"/>
  <c r="O125" i="1"/>
</calcChain>
</file>

<file path=xl/sharedStrings.xml><?xml version="1.0" encoding="utf-8"?>
<sst xmlns="http://schemas.openxmlformats.org/spreadsheetml/2006/main" count="181" uniqueCount="91">
  <si>
    <t>Year 1</t>
  </si>
  <si>
    <t>Year 2</t>
  </si>
  <si>
    <t>Year 3</t>
  </si>
  <si>
    <t>Total</t>
  </si>
  <si>
    <t>Name</t>
  </si>
  <si>
    <t>Rate</t>
  </si>
  <si>
    <t>Fringe Benefits at MSU (12-month positions/AY rate for 9-month faculty)</t>
  </si>
  <si>
    <t>Fringe Benefits at MSU (Summer rate for 9-month faculty)</t>
  </si>
  <si>
    <t>Fringe Benefits at MSU (AY rate for students)</t>
  </si>
  <si>
    <t>Fringe Benefits at MSU (Summer rate for students)</t>
  </si>
  <si>
    <t>TOTAL FRINGE BENEFITS</t>
  </si>
  <si>
    <t>Cost</t>
  </si>
  <si>
    <t># days/nights</t>
  </si>
  <si>
    <t># travelers</t>
  </si>
  <si>
    <t># trips</t>
  </si>
  <si>
    <t xml:space="preserve">        Airfare</t>
  </si>
  <si>
    <t xml:space="preserve">        Lodging</t>
  </si>
  <si>
    <t xml:space="preserve">        Meals</t>
  </si>
  <si>
    <t xml:space="preserve">        Ground</t>
  </si>
  <si>
    <t>TOTAL TRAVEL</t>
  </si>
  <si>
    <t>TOTAL EQUIPMENT</t>
  </si>
  <si>
    <t>TOTAL OTHER</t>
  </si>
  <si>
    <t>TOTAL DIRECT</t>
  </si>
  <si>
    <t>MODIFIED TOTAL DIRECT COSTS (MTDC)</t>
  </si>
  <si>
    <t>GRAND TOTAL</t>
  </si>
  <si>
    <t>GRA insurance</t>
  </si>
  <si>
    <t>GRA tuition</t>
  </si>
  <si>
    <t>Fringe Benefits  (Annual Salary x Fringe Benefit Percentage)</t>
  </si>
  <si>
    <t>Travel</t>
  </si>
  <si>
    <t>Equipment</t>
  </si>
  <si>
    <t>Participant Support</t>
  </si>
  <si>
    <t>TOTAL PARTICIPANT SUPPORT</t>
  </si>
  <si>
    <t>Other</t>
  </si>
  <si>
    <t>Materials and Supplies</t>
  </si>
  <si>
    <t>TOTAL MATERIALS AND SUPPLIES</t>
  </si>
  <si>
    <t>MTDC</t>
  </si>
  <si>
    <t>TOTAL INDIRECT</t>
  </si>
  <si>
    <t>TOTAL SENIOR PERSONNEL</t>
  </si>
  <si>
    <t>Other Personnel</t>
  </si>
  <si>
    <t>Senior Personnel</t>
  </si>
  <si>
    <t>Position</t>
  </si>
  <si>
    <t>TOTAL OTHER PERSONNEL</t>
  </si>
  <si>
    <t># of Students</t>
  </si>
  <si>
    <t>Senior Person</t>
  </si>
  <si>
    <t>Item 1</t>
  </si>
  <si>
    <t>(None)</t>
  </si>
  <si>
    <t>AY Months</t>
  </si>
  <si>
    <t>Summer Months</t>
  </si>
  <si>
    <t>Monthly Salary</t>
  </si>
  <si>
    <t>Annual Salary</t>
  </si>
  <si>
    <t>9 or 12 mo</t>
  </si>
  <si>
    <t>Year 4</t>
  </si>
  <si>
    <t>Year 5</t>
  </si>
  <si>
    <t>PI</t>
  </si>
  <si>
    <t>Other Direct Costs</t>
  </si>
  <si>
    <t>Postdoc</t>
  </si>
  <si>
    <t>FY26</t>
  </si>
  <si>
    <t>FY27</t>
  </si>
  <si>
    <t>FY28</t>
  </si>
  <si>
    <t>Item 2</t>
  </si>
  <si>
    <t xml:space="preserve">        Mileage</t>
  </si>
  <si>
    <t># of miles</t>
  </si>
  <si>
    <t># of trips</t>
  </si>
  <si>
    <t>Travel to Destination - Purpose</t>
  </si>
  <si>
    <t>Subaward 1</t>
  </si>
  <si>
    <t>Subaward 2</t>
  </si>
  <si>
    <t>Subaward 3</t>
  </si>
  <si>
    <t>Subaward 4</t>
  </si>
  <si>
    <t>Subaward 5</t>
  </si>
  <si>
    <t>FY29</t>
  </si>
  <si>
    <t>Subaward 6</t>
  </si>
  <si>
    <t>Title</t>
  </si>
  <si>
    <t>Dates</t>
  </si>
  <si>
    <t>FY30</t>
  </si>
  <si>
    <t>FY31</t>
  </si>
  <si>
    <t>Inflation Rate</t>
  </si>
  <si>
    <t>Increment:</t>
  </si>
  <si>
    <t>Hourly Rate</t>
  </si>
  <si>
    <t>Hourly Student (s)</t>
  </si>
  <si>
    <t>Student Stipend</t>
  </si>
  <si>
    <t>Months 1st FY</t>
  </si>
  <si>
    <t>Hrs/Month</t>
  </si>
  <si>
    <t>Monthly Rate</t>
  </si>
  <si>
    <t>Fringe Benefits at MSU (Retiree rate)</t>
  </si>
  <si>
    <t>Unit Cost</t>
  </si>
  <si>
    <t># Y1</t>
  </si>
  <si>
    <t># Y2</t>
  </si>
  <si>
    <t># Y3</t>
  </si>
  <si>
    <t># Y4</t>
  </si>
  <si>
    <t># Y5</t>
  </si>
  <si>
    <t>Months 2nd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</si>
</sst>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"/>
    <numFmt numFmtId="165" formatCode="0.0%"/>
    <numFmt numFmtId="166" formatCode="&quot;$&quot;#,##0.000"/>
    <numFmt numFmtId="167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5" borderId="0" xfId="0" applyFont="1" applyFill="1" applyAlignment="1">
      <alignment vertical="center"/>
    </xf>
    <xf numFmtId="164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4" fontId="0" fillId="6" borderId="0" xfId="0" applyNumberFormat="1" applyFill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"/>
  <sheetViews>
    <sheetView tabSelected="1" zoomScaleNormal="100" workbookViewId="0">
      <selection activeCell="E36" sqref="E36"/>
    </sheetView>
  </sheetViews>
  <sheetFormatPr defaultColWidth="9" defaultRowHeight="15" x14ac:dyDescent="0.25"/>
  <cols>
    <col min="1" max="1" width="37.85546875" style="1" customWidth="1"/>
    <col min="2" max="2" width="13.5703125" style="1" customWidth="1"/>
    <col min="3" max="3" width="13.5703125" style="2" bestFit="1" customWidth="1"/>
    <col min="4" max="4" width="15.5703125" style="2" customWidth="1"/>
    <col min="5" max="5" width="15.7109375" style="2" customWidth="1"/>
    <col min="6" max="6" width="15.7109375" style="2" bestFit="1" customWidth="1"/>
    <col min="7" max="7" width="15.7109375" style="2" customWidth="1"/>
    <col min="8" max="8" width="13.28515625" style="2" bestFit="1" customWidth="1"/>
    <col min="9" max="9" width="14" style="2" bestFit="1" customWidth="1"/>
    <col min="10" max="15" width="10.7109375" style="2" customWidth="1"/>
    <col min="16" max="24" width="9.140625" style="1" customWidth="1"/>
    <col min="25" max="16384" width="9" style="1"/>
  </cols>
  <sheetData>
    <row r="1" spans="1:15" ht="18.75" x14ac:dyDescent="0.25">
      <c r="A1" s="28" t="s">
        <v>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.75" x14ac:dyDescent="0.25">
      <c r="A2" s="29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x14ac:dyDescent="0.25">
      <c r="A3" s="2"/>
    </row>
    <row r="4" spans="1:15" ht="15" customHeight="1" x14ac:dyDescent="0.25">
      <c r="A4" s="20" t="s">
        <v>39</v>
      </c>
      <c r="B4" s="21" t="s">
        <v>75</v>
      </c>
      <c r="C4" s="22">
        <v>1.03</v>
      </c>
      <c r="D4" s="21"/>
      <c r="E4" s="21"/>
      <c r="F4" s="21"/>
      <c r="G4" s="21"/>
      <c r="H4" s="21"/>
      <c r="I4" s="21"/>
      <c r="J4" s="22" t="s">
        <v>0</v>
      </c>
      <c r="K4" s="22" t="s">
        <v>1</v>
      </c>
      <c r="L4" s="22" t="s">
        <v>2</v>
      </c>
      <c r="M4" s="22" t="s">
        <v>51</v>
      </c>
      <c r="N4" s="22" t="s">
        <v>52</v>
      </c>
      <c r="O4" s="22" t="s">
        <v>3</v>
      </c>
    </row>
    <row r="5" spans="1:15" customFormat="1" ht="21" customHeight="1" x14ac:dyDescent="0.25">
      <c r="A5" s="23" t="s">
        <v>4</v>
      </c>
      <c r="B5" s="22"/>
      <c r="C5" s="23" t="s">
        <v>49</v>
      </c>
      <c r="D5" s="24" t="s">
        <v>50</v>
      </c>
      <c r="E5" s="24" t="s">
        <v>48</v>
      </c>
      <c r="F5" s="25" t="s">
        <v>46</v>
      </c>
      <c r="G5" s="25" t="s">
        <v>47</v>
      </c>
      <c r="H5" s="22"/>
      <c r="I5" s="24" t="s">
        <v>76</v>
      </c>
      <c r="J5" s="24">
        <v>0</v>
      </c>
      <c r="K5" s="24">
        <v>1</v>
      </c>
      <c r="L5" s="24">
        <v>2</v>
      </c>
      <c r="M5" s="24">
        <v>3</v>
      </c>
      <c r="N5" s="24">
        <v>4</v>
      </c>
      <c r="O5" s="24"/>
    </row>
    <row r="6" spans="1:15" x14ac:dyDescent="0.25">
      <c r="A6" s="1" t="s">
        <v>53</v>
      </c>
      <c r="B6" s="2"/>
      <c r="C6" s="5">
        <v>0</v>
      </c>
      <c r="D6" s="2">
        <v>9</v>
      </c>
      <c r="E6" s="26">
        <f>C6/D6</f>
        <v>0</v>
      </c>
      <c r="F6" s="17">
        <v>0</v>
      </c>
      <c r="G6" s="17"/>
      <c r="H6" s="17"/>
      <c r="I6" s="17"/>
      <c r="J6" s="5">
        <f>ROUND($E6*$F6*($C$4^J$5),0)</f>
        <v>0</v>
      </c>
      <c r="K6" s="5">
        <f>ROUND($E6*$F6*($C$4^K$5),0)</f>
        <v>0</v>
      </c>
      <c r="L6" s="5">
        <f>ROUND($E6*$F6*($C$4^L$5),0)</f>
        <v>0</v>
      </c>
      <c r="M6" s="5">
        <f>ROUND($E6*$F6*($C$4^M$5),0)</f>
        <v>0</v>
      </c>
      <c r="N6" s="5">
        <f>ROUND($E6*$F6*($C$4^N$5),0)</f>
        <v>0</v>
      </c>
      <c r="O6" s="5">
        <f>SUM(J6:N6)</f>
        <v>0</v>
      </c>
    </row>
    <row r="7" spans="1:15" x14ac:dyDescent="0.25">
      <c r="B7" s="2"/>
      <c r="C7" s="1"/>
      <c r="E7" s="5"/>
      <c r="F7" s="17"/>
      <c r="G7" s="17">
        <v>0</v>
      </c>
      <c r="H7" s="17"/>
      <c r="I7" s="17"/>
      <c r="J7" s="5">
        <f>ROUND($E6*$G7*($C$4^J$5),0)</f>
        <v>0</v>
      </c>
      <c r="K7" s="5">
        <f>ROUND($E6*$G7*($C$4^K$5),0)</f>
        <v>0</v>
      </c>
      <c r="L7" s="5">
        <f>ROUND($E6*$G7*($C$4^L$5),0)</f>
        <v>0</v>
      </c>
      <c r="M7" s="5">
        <f>ROUND($E6*$G7*($C$4^M$5),0)</f>
        <v>0</v>
      </c>
      <c r="N7" s="5">
        <f>ROUND($E6*$G7*($C$4^N$5),0)</f>
        <v>0</v>
      </c>
      <c r="O7" s="5">
        <f>SUM(J7:N7)</f>
        <v>0</v>
      </c>
    </row>
    <row r="8" spans="1:15" x14ac:dyDescent="0.25">
      <c r="B8" s="2"/>
      <c r="C8" s="1"/>
      <c r="E8" s="5"/>
      <c r="F8" s="17"/>
      <c r="G8" s="17"/>
      <c r="H8" s="17"/>
      <c r="I8" s="17"/>
      <c r="J8" s="5"/>
      <c r="K8" s="5"/>
      <c r="L8" s="5"/>
      <c r="M8" s="5"/>
      <c r="N8" s="5"/>
      <c r="O8" s="5"/>
    </row>
    <row r="9" spans="1:15" x14ac:dyDescent="0.25">
      <c r="A9" s="1" t="s">
        <v>43</v>
      </c>
      <c r="B9" s="2"/>
      <c r="C9" s="5">
        <v>0</v>
      </c>
      <c r="D9" s="2">
        <v>9</v>
      </c>
      <c r="E9" s="26">
        <f>C9/D9</f>
        <v>0</v>
      </c>
      <c r="F9" s="17">
        <v>0</v>
      </c>
      <c r="G9" s="17"/>
      <c r="H9" s="17"/>
      <c r="I9" s="17"/>
      <c r="J9" s="5">
        <f>ROUND($E9*$F9*($C$4^J$5),0)</f>
        <v>0</v>
      </c>
      <c r="K9" s="5">
        <f>ROUND($E9*$F9*($C$4^K$5),0)</f>
        <v>0</v>
      </c>
      <c r="L9" s="5">
        <f>ROUND($E9*$F9*($C$4^L$5),0)</f>
        <v>0</v>
      </c>
      <c r="M9" s="5">
        <f>ROUND($E9*$F9*($C$4^M$5),0)</f>
        <v>0</v>
      </c>
      <c r="N9" s="5">
        <f>ROUND($E9*$F9*($C$4^N$5),0)</f>
        <v>0</v>
      </c>
      <c r="O9" s="5">
        <f>SUM(J9:N9)</f>
        <v>0</v>
      </c>
    </row>
    <row r="10" spans="1:15" x14ac:dyDescent="0.25">
      <c r="B10" s="2"/>
      <c r="C10" s="1"/>
      <c r="E10" s="5"/>
      <c r="F10" s="17"/>
      <c r="G10" s="17">
        <v>0</v>
      </c>
      <c r="H10" s="17"/>
      <c r="I10" s="17"/>
      <c r="J10" s="5">
        <f>ROUND($E9*$G10*($C$4^J$5),0)</f>
        <v>0</v>
      </c>
      <c r="K10" s="5">
        <f>ROUND($E9*$G10*($C$4^K$5),0)</f>
        <v>0</v>
      </c>
      <c r="L10" s="5">
        <f>ROUND($E9*$G10*($C$4^L$5),0)</f>
        <v>0</v>
      </c>
      <c r="M10" s="5">
        <f>ROUND($E9*$G10*($C$4^M$5),0)</f>
        <v>0</v>
      </c>
      <c r="N10" s="5">
        <f>ROUND($E9*$G10*($C$4^N$5),0)</f>
        <v>0</v>
      </c>
      <c r="O10" s="5">
        <f>SUM(J10:N10)</f>
        <v>0</v>
      </c>
    </row>
    <row r="11" spans="1:15" x14ac:dyDescent="0.25">
      <c r="B11" s="2"/>
      <c r="C11" s="1"/>
      <c r="E11" s="5"/>
      <c r="F11" s="17"/>
      <c r="G11" s="17"/>
      <c r="H11" s="17"/>
      <c r="I11" s="17"/>
      <c r="J11" s="5"/>
      <c r="K11" s="5"/>
      <c r="L11" s="5"/>
      <c r="M11" s="5"/>
      <c r="N11" s="5"/>
      <c r="O11" s="5"/>
    </row>
    <row r="12" spans="1:15" x14ac:dyDescent="0.25">
      <c r="A12" s="1" t="s">
        <v>43</v>
      </c>
      <c r="B12" s="2"/>
      <c r="C12" s="5">
        <v>0</v>
      </c>
      <c r="D12" s="2">
        <v>9</v>
      </c>
      <c r="E12" s="26">
        <f>C12/D12</f>
        <v>0</v>
      </c>
      <c r="F12" s="17">
        <v>0</v>
      </c>
      <c r="G12" s="17"/>
      <c r="H12" s="17"/>
      <c r="I12" s="17"/>
      <c r="J12" s="5">
        <f>ROUND($E12*$F12*($C$4^J$5),0)</f>
        <v>0</v>
      </c>
      <c r="K12" s="5">
        <f>ROUND($E12*$F12*($C$4^K$5),0)</f>
        <v>0</v>
      </c>
      <c r="L12" s="5">
        <f>ROUND($E12*$F12*($C$4^L$5),0)</f>
        <v>0</v>
      </c>
      <c r="M12" s="5">
        <f>ROUND($E12*$F12*($C$4^M$5),0)</f>
        <v>0</v>
      </c>
      <c r="N12" s="5">
        <f>ROUND($E12*$F12*($C$4^N$5),0)</f>
        <v>0</v>
      </c>
      <c r="O12" s="5">
        <f>SUM(J12:N12)</f>
        <v>0</v>
      </c>
    </row>
    <row r="13" spans="1:15" x14ac:dyDescent="0.25">
      <c r="B13" s="2"/>
      <c r="C13" s="1"/>
      <c r="E13" s="5"/>
      <c r="F13" s="17"/>
      <c r="G13" s="17">
        <v>0</v>
      </c>
      <c r="H13" s="17"/>
      <c r="I13" s="17"/>
      <c r="J13" s="5">
        <f>ROUND($E12*$G13*($C$4^J$5),0)</f>
        <v>0</v>
      </c>
      <c r="K13" s="5">
        <f>ROUND($E12*$G13*($C$4^K$5),0)</f>
        <v>0</v>
      </c>
      <c r="L13" s="5">
        <f>ROUND($E12*$G13*($C$4^L$5),0)</f>
        <v>0</v>
      </c>
      <c r="M13" s="5">
        <f>ROUND($E12*$G13*($C$4^M$5),0)</f>
        <v>0</v>
      </c>
      <c r="N13" s="5">
        <f>ROUND($E12*$G13*($C$4^N$5),0)</f>
        <v>0</v>
      </c>
      <c r="O13" s="5">
        <f>SUM(J13:N13)</f>
        <v>0</v>
      </c>
    </row>
    <row r="14" spans="1:15" x14ac:dyDescent="0.25">
      <c r="B14" s="2"/>
      <c r="C14" s="1"/>
      <c r="E14" s="5"/>
      <c r="F14" s="17"/>
      <c r="G14" s="17"/>
      <c r="H14" s="17"/>
      <c r="I14" s="17"/>
      <c r="J14" s="5"/>
      <c r="K14" s="5"/>
      <c r="L14" s="5"/>
      <c r="M14" s="5"/>
      <c r="N14" s="5"/>
      <c r="O14" s="5"/>
    </row>
    <row r="15" spans="1:15" x14ac:dyDescent="0.25">
      <c r="A15" s="1" t="s">
        <v>43</v>
      </c>
      <c r="B15" s="2"/>
      <c r="C15" s="5">
        <v>0</v>
      </c>
      <c r="D15" s="2">
        <v>9</v>
      </c>
      <c r="E15" s="26">
        <f>C15/D15</f>
        <v>0</v>
      </c>
      <c r="F15" s="17">
        <v>0</v>
      </c>
      <c r="G15" s="17"/>
      <c r="H15" s="17"/>
      <c r="I15" s="17"/>
      <c r="J15" s="5">
        <f>ROUND($E15*$F15*($C$4^J$5),0)</f>
        <v>0</v>
      </c>
      <c r="K15" s="5">
        <f>ROUND($E15*$F15*($C$4^K$5),0)</f>
        <v>0</v>
      </c>
      <c r="L15" s="5">
        <f>ROUND($E15*$F15*($C$4^L$5),0)</f>
        <v>0</v>
      </c>
      <c r="M15" s="5">
        <f>ROUND($E15*$F15*($C$4^M$5),0)</f>
        <v>0</v>
      </c>
      <c r="N15" s="5">
        <f>ROUND($E15*$F15*($C$4^N$5),0)</f>
        <v>0</v>
      </c>
      <c r="O15" s="5">
        <f>SUM(J15:N15)</f>
        <v>0</v>
      </c>
    </row>
    <row r="16" spans="1:15" x14ac:dyDescent="0.25">
      <c r="B16" s="2"/>
      <c r="C16" s="1"/>
      <c r="E16" s="5"/>
      <c r="F16" s="17"/>
      <c r="G16" s="17">
        <v>0</v>
      </c>
      <c r="H16" s="17"/>
      <c r="I16" s="17"/>
      <c r="J16" s="5">
        <f>ROUND($E15*$G16*($C$4^J$5),0)</f>
        <v>0</v>
      </c>
      <c r="K16" s="5">
        <f>ROUND($E15*$G16*($C$4^K$5),0)</f>
        <v>0</v>
      </c>
      <c r="L16" s="5">
        <f>ROUND($E15*$G16*($C$4^L$5),0)</f>
        <v>0</v>
      </c>
      <c r="M16" s="5">
        <f>ROUND($E15*$G16*($C$4^M$5),0)</f>
        <v>0</v>
      </c>
      <c r="N16" s="5">
        <f>ROUND($E15*$G16*($C$4^N$5),0)</f>
        <v>0</v>
      </c>
      <c r="O16" s="5">
        <f>SUM(J16:N16)</f>
        <v>0</v>
      </c>
    </row>
    <row r="17" spans="1:15" x14ac:dyDescent="0.25">
      <c r="B17" s="2"/>
      <c r="C17" s="1"/>
      <c r="E17" s="5"/>
      <c r="F17" s="17"/>
      <c r="G17" s="17"/>
      <c r="H17" s="17"/>
      <c r="I17" s="17"/>
      <c r="J17" s="5"/>
      <c r="K17" s="5"/>
      <c r="L17" s="5"/>
      <c r="M17" s="5"/>
      <c r="N17" s="5"/>
      <c r="O17" s="5"/>
    </row>
    <row r="18" spans="1:15" x14ac:dyDescent="0.25">
      <c r="A18" s="1" t="s">
        <v>43</v>
      </c>
      <c r="B18" s="2"/>
      <c r="C18" s="5">
        <v>0</v>
      </c>
      <c r="D18" s="2">
        <v>9</v>
      </c>
      <c r="E18" s="26">
        <f>C18/D18</f>
        <v>0</v>
      </c>
      <c r="F18" s="17">
        <v>0</v>
      </c>
      <c r="G18" s="17"/>
      <c r="H18" s="17"/>
      <c r="I18" s="17"/>
      <c r="J18" s="5">
        <f>ROUND($E18*$F18*($C$4^J$5),0)</f>
        <v>0</v>
      </c>
      <c r="K18" s="5">
        <f>ROUND($E18*$F18*($C$4^K$5),0)</f>
        <v>0</v>
      </c>
      <c r="L18" s="5">
        <f>ROUND($E18*$F18*($C$4^L$5),0)</f>
        <v>0</v>
      </c>
      <c r="M18" s="5">
        <f>ROUND($E18*$F18*($C$4^M$5),0)</f>
        <v>0</v>
      </c>
      <c r="N18" s="5">
        <f>ROUND($E18*$F18*($C$4^N$5),0)</f>
        <v>0</v>
      </c>
      <c r="O18" s="5">
        <f>SUM(J18:N18)</f>
        <v>0</v>
      </c>
    </row>
    <row r="19" spans="1:15" x14ac:dyDescent="0.25">
      <c r="B19" s="2"/>
      <c r="C19" s="1"/>
      <c r="E19" s="5"/>
      <c r="F19" s="17"/>
      <c r="G19" s="17">
        <v>0</v>
      </c>
      <c r="H19" s="17"/>
      <c r="I19" s="17"/>
      <c r="J19" s="5">
        <f>ROUND($E18*$G19*($C$4^J$5),0)</f>
        <v>0</v>
      </c>
      <c r="K19" s="5">
        <f>ROUND($E18*$G19*($C$4^K$5),0)</f>
        <v>0</v>
      </c>
      <c r="L19" s="5">
        <f>ROUND($E18*$G19*($C$4^L$5),0)</f>
        <v>0</v>
      </c>
      <c r="M19" s="5">
        <f>ROUND($E18*$G19*($C$4^M$5),0)</f>
        <v>0</v>
      </c>
      <c r="N19" s="5">
        <f>ROUND($E18*$G19*($C$4^N$5),0)</f>
        <v>0</v>
      </c>
      <c r="O19" s="5">
        <f>SUM(J19:N19)</f>
        <v>0</v>
      </c>
    </row>
    <row r="20" spans="1:15" x14ac:dyDescent="0.25">
      <c r="B20" s="2"/>
      <c r="C20" s="1"/>
      <c r="D20" s="5"/>
      <c r="F20" s="6"/>
      <c r="G20" s="6"/>
      <c r="H20" s="6"/>
      <c r="I20" s="6"/>
      <c r="J20" s="5"/>
      <c r="K20" s="5"/>
      <c r="L20" s="5"/>
      <c r="M20" s="5"/>
      <c r="N20" s="5"/>
      <c r="O20" s="5"/>
    </row>
    <row r="21" spans="1:15" x14ac:dyDescent="0.25">
      <c r="A21" s="1" t="s">
        <v>43</v>
      </c>
      <c r="B21" s="2"/>
      <c r="C21" s="5">
        <v>0</v>
      </c>
      <c r="D21" s="2">
        <v>9</v>
      </c>
      <c r="E21" s="26">
        <f>C21/D21</f>
        <v>0</v>
      </c>
      <c r="F21" s="17">
        <v>0</v>
      </c>
      <c r="G21" s="17"/>
      <c r="H21" s="17"/>
      <c r="I21" s="17"/>
      <c r="J21" s="5">
        <f>ROUND($E21*$F21*($C$4^J$5),0)</f>
        <v>0</v>
      </c>
      <c r="K21" s="5">
        <f>ROUND($E21*$F21*($C$4^K$5),0)</f>
        <v>0</v>
      </c>
      <c r="L21" s="5">
        <f>ROUND($E21*$F21*($C$4^L$5),0)</f>
        <v>0</v>
      </c>
      <c r="M21" s="5">
        <f>ROUND($E21*$F21*($C$4^M$5),0)</f>
        <v>0</v>
      </c>
      <c r="N21" s="5">
        <f>ROUND($E21*$F21*($C$4^N$5),0)</f>
        <v>0</v>
      </c>
      <c r="O21" s="5">
        <f>SUM(J21:N21)</f>
        <v>0</v>
      </c>
    </row>
    <row r="22" spans="1:15" x14ac:dyDescent="0.25">
      <c r="B22" s="2"/>
      <c r="C22" s="1"/>
      <c r="E22" s="5"/>
      <c r="F22" s="17"/>
      <c r="G22" s="17">
        <v>0</v>
      </c>
      <c r="H22" s="17"/>
      <c r="I22" s="17"/>
      <c r="J22" s="5">
        <f>ROUND($E21*$G22*($C$4^J$5),0)</f>
        <v>0</v>
      </c>
      <c r="K22" s="5">
        <f>ROUND($E21*$G22*($C$4^K$5),0)</f>
        <v>0</v>
      </c>
      <c r="L22" s="5">
        <f>ROUND($E21*$G22*($C$4^L$5),0)</f>
        <v>0</v>
      </c>
      <c r="M22" s="5">
        <f>ROUND($E21*$G22*($C$4^M$5),0)</f>
        <v>0</v>
      </c>
      <c r="N22" s="5">
        <f>ROUND($E21*$G22*($C$4^N$5),0)</f>
        <v>0</v>
      </c>
      <c r="O22" s="5">
        <f>SUM(J22:N22)</f>
        <v>0</v>
      </c>
    </row>
    <row r="23" spans="1:15" x14ac:dyDescent="0.25">
      <c r="B23" s="2"/>
      <c r="C23" s="1"/>
      <c r="D23" s="5"/>
      <c r="F23" s="6"/>
      <c r="G23" s="6"/>
      <c r="H23" s="6"/>
      <c r="I23" s="6"/>
      <c r="J23" s="5"/>
      <c r="K23" s="5"/>
      <c r="L23" s="5"/>
      <c r="M23" s="5"/>
      <c r="N23" s="5"/>
      <c r="O23" s="5"/>
    </row>
    <row r="24" spans="1:15" x14ac:dyDescent="0.25">
      <c r="A24" s="1" t="s">
        <v>43</v>
      </c>
      <c r="B24" s="2"/>
      <c r="C24" s="5">
        <v>0</v>
      </c>
      <c r="D24" s="2">
        <v>9</v>
      </c>
      <c r="E24" s="26">
        <f>C24/D24</f>
        <v>0</v>
      </c>
      <c r="F24" s="17">
        <v>0</v>
      </c>
      <c r="G24" s="17"/>
      <c r="H24" s="17"/>
      <c r="I24" s="17"/>
      <c r="J24" s="5">
        <f>ROUND($E24*$F24*($C$4^J$5),0)</f>
        <v>0</v>
      </c>
      <c r="K24" s="5">
        <f>ROUND($E24*$F24*($C$4^K$5),0)</f>
        <v>0</v>
      </c>
      <c r="L24" s="5">
        <f>ROUND($E24*$F24*($C$4^L$5),0)</f>
        <v>0</v>
      </c>
      <c r="M24" s="5">
        <f>ROUND($E24*$F24*($C$4^M$5),0)</f>
        <v>0</v>
      </c>
      <c r="N24" s="5">
        <f>ROUND($E24*$F24*($C$4^N$5),0)</f>
        <v>0</v>
      </c>
      <c r="O24" s="5">
        <f>SUM(J24:N24)</f>
        <v>0</v>
      </c>
    </row>
    <row r="25" spans="1:15" x14ac:dyDescent="0.25">
      <c r="B25" s="2"/>
      <c r="C25" s="1"/>
      <c r="E25" s="5"/>
      <c r="F25" s="17"/>
      <c r="G25" s="17">
        <v>0</v>
      </c>
      <c r="H25" s="17"/>
      <c r="I25" s="17"/>
      <c r="J25" s="5">
        <f>ROUND($E24*$G25*($C$4^J$5),0)</f>
        <v>0</v>
      </c>
      <c r="K25" s="5">
        <f>ROUND($E24*$G25*($C$4^K$5),0)</f>
        <v>0</v>
      </c>
      <c r="L25" s="5">
        <f>ROUND($E24*$G25*($C$4^L$5),0)</f>
        <v>0</v>
      </c>
      <c r="M25" s="5">
        <f>ROUND($E24*$G25*($C$4^M$5),0)</f>
        <v>0</v>
      </c>
      <c r="N25" s="5">
        <f>ROUND($E24*$G25*($C$4^N$5),0)</f>
        <v>0</v>
      </c>
      <c r="O25" s="5">
        <f>SUM(J25:N25)</f>
        <v>0</v>
      </c>
    </row>
    <row r="26" spans="1:15" x14ac:dyDescent="0.25">
      <c r="B26" s="2"/>
      <c r="D26" s="5"/>
      <c r="E26" s="17"/>
      <c r="F26" s="17"/>
      <c r="G26" s="17"/>
      <c r="H26" s="17"/>
      <c r="I26" s="17"/>
      <c r="J26" s="5"/>
      <c r="K26" s="5"/>
      <c r="L26" s="5"/>
      <c r="M26" s="5"/>
      <c r="N26" s="5"/>
      <c r="O26" s="5"/>
    </row>
    <row r="27" spans="1:15" x14ac:dyDescent="0.25">
      <c r="B27" s="2"/>
      <c r="C27" s="5"/>
      <c r="D27" s="6"/>
      <c r="E27" s="6"/>
      <c r="H27" s="6"/>
      <c r="I27" s="6"/>
      <c r="O27" s="4"/>
    </row>
    <row r="28" spans="1:15" x14ac:dyDescent="0.25">
      <c r="A28" s="7" t="s">
        <v>37</v>
      </c>
      <c r="B28" s="7"/>
      <c r="C28" s="7"/>
      <c r="D28" s="7"/>
      <c r="E28" s="7"/>
      <c r="F28" s="7"/>
      <c r="G28" s="7"/>
      <c r="H28" s="7"/>
      <c r="I28" s="7"/>
      <c r="J28" s="8">
        <f>SUM(J6:J25)</f>
        <v>0</v>
      </c>
      <c r="K28" s="8">
        <f t="shared" ref="K28:N28" si="0">SUM(K6:K25)</f>
        <v>0</v>
      </c>
      <c r="L28" s="8">
        <f t="shared" si="0"/>
        <v>0</v>
      </c>
      <c r="M28" s="8">
        <f t="shared" si="0"/>
        <v>0</v>
      </c>
      <c r="N28" s="8">
        <f t="shared" si="0"/>
        <v>0</v>
      </c>
      <c r="O28" s="8">
        <f>SUM(J28:N28)</f>
        <v>0</v>
      </c>
    </row>
    <row r="29" spans="1:15" x14ac:dyDescent="0.25">
      <c r="C29" s="5"/>
      <c r="E29" s="6"/>
      <c r="F29" s="6"/>
      <c r="G29" s="6"/>
      <c r="H29" s="6"/>
      <c r="I29" s="6"/>
      <c r="J29" s="5"/>
      <c r="K29" s="5"/>
      <c r="L29" s="5"/>
      <c r="M29" s="5"/>
      <c r="N29" s="5"/>
      <c r="O29" s="5"/>
    </row>
    <row r="30" spans="1:15" ht="15" customHeight="1" x14ac:dyDescent="0.25">
      <c r="A30" s="20" t="s">
        <v>38</v>
      </c>
      <c r="B30" s="21"/>
      <c r="C30" s="21"/>
      <c r="D30" s="21"/>
      <c r="E30" s="21"/>
      <c r="F30" s="21"/>
      <c r="G30" s="21"/>
      <c r="H30" s="21"/>
      <c r="I30" s="21"/>
      <c r="J30" s="22" t="s">
        <v>0</v>
      </c>
      <c r="K30" s="22" t="s">
        <v>1</v>
      </c>
      <c r="L30" s="22" t="s">
        <v>2</v>
      </c>
      <c r="M30" s="22" t="s">
        <v>51</v>
      </c>
      <c r="N30" s="22" t="s">
        <v>52</v>
      </c>
      <c r="O30" s="22" t="s">
        <v>3</v>
      </c>
    </row>
    <row r="31" spans="1:15" x14ac:dyDescent="0.25">
      <c r="A31" s="1" t="s">
        <v>40</v>
      </c>
      <c r="B31" s="24" t="s">
        <v>49</v>
      </c>
      <c r="C31" s="24" t="s">
        <v>50</v>
      </c>
      <c r="D31" s="24" t="s">
        <v>48</v>
      </c>
      <c r="E31" s="24" t="s">
        <v>46</v>
      </c>
      <c r="F31"/>
      <c r="G31" s="6"/>
      <c r="H31" s="6"/>
      <c r="I31" s="6"/>
      <c r="J31" s="5"/>
      <c r="K31" s="5"/>
      <c r="L31" s="5"/>
      <c r="M31" s="5"/>
      <c r="N31" s="5"/>
      <c r="O31" s="5"/>
    </row>
    <row r="32" spans="1:15" x14ac:dyDescent="0.25">
      <c r="A32" s="1" t="s">
        <v>55</v>
      </c>
      <c r="B32" s="5">
        <v>0</v>
      </c>
      <c r="C32" s="2">
        <v>12</v>
      </c>
      <c r="D32" s="26">
        <f>B32/C32</f>
        <v>0</v>
      </c>
      <c r="E32" s="17">
        <v>0</v>
      </c>
      <c r="F32" s="17"/>
      <c r="G32" s="17"/>
      <c r="H32" s="17"/>
      <c r="I32" s="17"/>
      <c r="J32" s="5">
        <f>ROUND($D32*$E32*($C$4^J$5),0)</f>
        <v>0</v>
      </c>
      <c r="K32" s="5">
        <f>ROUND($D32*$E32*($C$4^K$5),0)</f>
        <v>0</v>
      </c>
      <c r="L32" s="5">
        <f>ROUND($D32*$E32*($C$4^L$5),0)</f>
        <v>0</v>
      </c>
      <c r="M32" s="5">
        <f>ROUND($D32*$E32*($C$4^M$5),0)</f>
        <v>0</v>
      </c>
      <c r="N32" s="5">
        <f>ROUND($D32*$E32*($C$4^N$5),0)</f>
        <v>0</v>
      </c>
      <c r="O32" s="5">
        <f>SUM(J32:N32)</f>
        <v>0</v>
      </c>
    </row>
    <row r="33" spans="1:15" x14ac:dyDescent="0.25">
      <c r="C33" s="1"/>
      <c r="D33" s="5"/>
      <c r="E33" s="17"/>
      <c r="F33" s="17"/>
      <c r="G33" s="17"/>
      <c r="H33" s="17"/>
      <c r="I33" s="17"/>
      <c r="J33" s="5"/>
      <c r="K33" s="5"/>
      <c r="L33" s="5"/>
      <c r="M33" s="5"/>
      <c r="N33" s="5"/>
      <c r="O33" s="5"/>
    </row>
    <row r="34" spans="1:15" x14ac:dyDescent="0.25">
      <c r="B34" s="23" t="s">
        <v>49</v>
      </c>
      <c r="C34" s="24" t="s">
        <v>50</v>
      </c>
      <c r="D34" s="26" t="s">
        <v>48</v>
      </c>
      <c r="E34" s="27" t="s">
        <v>46</v>
      </c>
      <c r="F34" s="27" t="s">
        <v>47</v>
      </c>
      <c r="G34" s="22" t="s">
        <v>42</v>
      </c>
      <c r="J34" s="5"/>
      <c r="K34" s="5"/>
      <c r="L34" s="5"/>
      <c r="M34" s="5"/>
      <c r="N34" s="5"/>
      <c r="O34" s="5"/>
    </row>
    <row r="35" spans="1:15" x14ac:dyDescent="0.25">
      <c r="A35" s="1" t="s">
        <v>79</v>
      </c>
      <c r="B35" s="5">
        <v>0</v>
      </c>
      <c r="C35" s="2">
        <v>12</v>
      </c>
      <c r="D35" s="26">
        <f>B35/C35</f>
        <v>0</v>
      </c>
      <c r="E35" s="17">
        <v>0</v>
      </c>
      <c r="F35" s="17"/>
      <c r="G35" s="2">
        <v>0</v>
      </c>
      <c r="J35" s="5">
        <f>ROUND($G$35*$D35*$E35,0)</f>
        <v>0</v>
      </c>
      <c r="K35" s="5">
        <f>ROUND($G$35*$D35*$E35,0)</f>
        <v>0</v>
      </c>
      <c r="L35" s="5">
        <f>ROUND($G$35*$D35*$E35,0)</f>
        <v>0</v>
      </c>
      <c r="M35" s="5">
        <f>ROUND($G$35*$D35*$E35,0)</f>
        <v>0</v>
      </c>
      <c r="N35" s="5">
        <f>ROUND($G$35*$D35*$E35,0)</f>
        <v>0</v>
      </c>
      <c r="O35" s="5">
        <f>SUM(J35:N35)</f>
        <v>0</v>
      </c>
    </row>
    <row r="36" spans="1:15" x14ac:dyDescent="0.25">
      <c r="D36" s="5"/>
      <c r="E36" s="17"/>
      <c r="F36" s="17">
        <v>0</v>
      </c>
      <c r="J36" s="5">
        <f>ROUND($G$35*$D35*$F36,0)</f>
        <v>0</v>
      </c>
      <c r="K36" s="5">
        <f>ROUND($G$35*$D35*$F36,0)</f>
        <v>0</v>
      </c>
      <c r="L36" s="5">
        <f>ROUND($G$35*$D35*$F36,0)</f>
        <v>0</v>
      </c>
      <c r="M36" s="5">
        <f>ROUND($G$35*$D35*$F36,0)</f>
        <v>0</v>
      </c>
      <c r="N36" s="5">
        <f>ROUND($G$35*$D35*$F36,0)</f>
        <v>0</v>
      </c>
      <c r="O36" s="5">
        <f>SUM(J36:N36)</f>
        <v>0</v>
      </c>
    </row>
    <row r="37" spans="1:15" x14ac:dyDescent="0.25">
      <c r="D37" s="5"/>
      <c r="E37" s="17"/>
      <c r="F37" s="17"/>
      <c r="J37" s="5"/>
      <c r="K37" s="5"/>
      <c r="L37" s="5"/>
      <c r="M37" s="5"/>
      <c r="N37" s="5"/>
      <c r="O37" s="5"/>
    </row>
    <row r="38" spans="1:15" x14ac:dyDescent="0.25">
      <c r="A38" s="1" t="s">
        <v>79</v>
      </c>
      <c r="B38" s="5">
        <v>0</v>
      </c>
      <c r="C38" s="2">
        <v>12</v>
      </c>
      <c r="D38" s="26">
        <f>B38/C38</f>
        <v>0</v>
      </c>
      <c r="E38" s="17">
        <v>0</v>
      </c>
      <c r="F38" s="17"/>
      <c r="G38" s="2">
        <v>0</v>
      </c>
      <c r="H38" s="1"/>
      <c r="J38" s="5">
        <f>ROUND($G$38*$D38*$E38,0)</f>
        <v>0</v>
      </c>
      <c r="K38" s="5">
        <f>ROUND($G$38*$D38*$E38,0)</f>
        <v>0</v>
      </c>
      <c r="L38" s="5">
        <f>ROUND($G$38*$D38*$E38,0)</f>
        <v>0</v>
      </c>
      <c r="M38" s="5">
        <f>ROUND($G$38*$D38*$E38,0)</f>
        <v>0</v>
      </c>
      <c r="N38" s="5">
        <f>ROUND($G$38*$D38*$E38,0)</f>
        <v>0</v>
      </c>
      <c r="O38" s="5">
        <f>SUM(J38:N38)</f>
        <v>0</v>
      </c>
    </row>
    <row r="39" spans="1:15" x14ac:dyDescent="0.25">
      <c r="C39" s="1"/>
      <c r="D39" s="5"/>
      <c r="E39" s="17"/>
      <c r="F39" s="17">
        <v>0</v>
      </c>
      <c r="G39" s="1"/>
      <c r="H39" s="1"/>
      <c r="I39" s="1"/>
      <c r="J39" s="5">
        <f>ROUND($G$38*$D38*$F39,0)</f>
        <v>0</v>
      </c>
      <c r="K39" s="5">
        <f>ROUND($G$38*$D38*$F39,0)</f>
        <v>0</v>
      </c>
      <c r="L39" s="5">
        <f>ROUND($G$38*$D38*$F39,0)</f>
        <v>0</v>
      </c>
      <c r="M39" s="5">
        <f>ROUND($G$38*$D38*$F39,0)</f>
        <v>0</v>
      </c>
      <c r="N39" s="5">
        <f>ROUND($G$38*$D38*$F39,0)</f>
        <v>0</v>
      </c>
      <c r="O39" s="5">
        <f>SUM(J39:N39)</f>
        <v>0</v>
      </c>
    </row>
    <row r="40" spans="1:15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B41" s="22" t="s">
        <v>77</v>
      </c>
      <c r="C41" s="22" t="s">
        <v>81</v>
      </c>
      <c r="D41" s="22" t="s">
        <v>82</v>
      </c>
      <c r="E41" s="27" t="s">
        <v>46</v>
      </c>
      <c r="F41" s="27" t="s">
        <v>47</v>
      </c>
      <c r="G41" s="22" t="s">
        <v>42</v>
      </c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 t="s">
        <v>78</v>
      </c>
      <c r="B42" s="30">
        <v>0</v>
      </c>
      <c r="C42" s="17">
        <v>0</v>
      </c>
      <c r="D42" s="26">
        <f>B42*C42</f>
        <v>0</v>
      </c>
      <c r="E42" s="17">
        <v>0</v>
      </c>
      <c r="F42" s="17"/>
      <c r="G42" s="2">
        <v>0</v>
      </c>
      <c r="H42" s="1"/>
      <c r="J42" s="5">
        <f>ROUND($G$42*$D42*$E42,0)</f>
        <v>0</v>
      </c>
      <c r="K42" s="5">
        <f t="shared" ref="K42:N42" si="1">ROUND($G$42*$D42*$E42,0)</f>
        <v>0</v>
      </c>
      <c r="L42" s="5">
        <f t="shared" si="1"/>
        <v>0</v>
      </c>
      <c r="M42" s="5">
        <f t="shared" si="1"/>
        <v>0</v>
      </c>
      <c r="N42" s="5">
        <f t="shared" si="1"/>
        <v>0</v>
      </c>
      <c r="O42" s="5">
        <f>SUM(J42:N42)</f>
        <v>0</v>
      </c>
    </row>
    <row r="43" spans="1:15" x14ac:dyDescent="0.25">
      <c r="B43" s="5"/>
      <c r="C43" s="17"/>
      <c r="D43" s="5"/>
      <c r="E43" s="17"/>
      <c r="F43" s="17">
        <v>0</v>
      </c>
      <c r="G43" s="17"/>
      <c r="H43" s="1"/>
      <c r="I43" s="1"/>
      <c r="J43" s="5">
        <f>ROUND($G$42*$D42*$F43,0)</f>
        <v>0</v>
      </c>
      <c r="K43" s="5">
        <f t="shared" ref="K43:N43" si="2">ROUND($G$42*$D42*$F43,0)</f>
        <v>0</v>
      </c>
      <c r="L43" s="5">
        <f t="shared" si="2"/>
        <v>0</v>
      </c>
      <c r="M43" s="5">
        <f t="shared" si="2"/>
        <v>0</v>
      </c>
      <c r="N43" s="5">
        <f t="shared" si="2"/>
        <v>0</v>
      </c>
      <c r="O43" s="5">
        <f>SUM(J43:N43)</f>
        <v>0</v>
      </c>
    </row>
    <row r="44" spans="1:1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 t="s">
        <v>78</v>
      </c>
      <c r="B45" s="30">
        <v>0</v>
      </c>
      <c r="C45" s="17">
        <v>0</v>
      </c>
      <c r="D45" s="26">
        <f>B45*C45</f>
        <v>0</v>
      </c>
      <c r="E45" s="17">
        <v>0</v>
      </c>
      <c r="F45" s="17"/>
      <c r="G45" s="2">
        <v>0</v>
      </c>
      <c r="H45" s="1"/>
      <c r="J45" s="5">
        <f>ROUND($G$45*$D45*$E45,0)</f>
        <v>0</v>
      </c>
      <c r="K45" s="5">
        <f t="shared" ref="K45:N45" si="3">ROUND($G$45*$D45*$E45,0)</f>
        <v>0</v>
      </c>
      <c r="L45" s="5">
        <f t="shared" si="3"/>
        <v>0</v>
      </c>
      <c r="M45" s="5">
        <f t="shared" si="3"/>
        <v>0</v>
      </c>
      <c r="N45" s="5">
        <f t="shared" si="3"/>
        <v>0</v>
      </c>
      <c r="O45" s="5">
        <f>SUM(J45:N45)</f>
        <v>0</v>
      </c>
    </row>
    <row r="46" spans="1:15" x14ac:dyDescent="0.25">
      <c r="C46" s="1"/>
      <c r="D46" s="5"/>
      <c r="E46" s="17"/>
      <c r="F46" s="17">
        <v>0</v>
      </c>
      <c r="G46" s="17"/>
      <c r="H46" s="1"/>
      <c r="I46" s="1"/>
      <c r="J46" s="5">
        <f>ROUND($G$45*$D45*$F46,0)</f>
        <v>0</v>
      </c>
      <c r="K46" s="5">
        <f t="shared" ref="K46:N46" si="4">ROUND($G$45*$D45*$F46,0)</f>
        <v>0</v>
      </c>
      <c r="L46" s="5">
        <f t="shared" si="4"/>
        <v>0</v>
      </c>
      <c r="M46" s="5">
        <f t="shared" si="4"/>
        <v>0</v>
      </c>
      <c r="N46" s="5">
        <f t="shared" si="4"/>
        <v>0</v>
      </c>
      <c r="O46" s="5">
        <f>SUM(J46:N46)</f>
        <v>0</v>
      </c>
    </row>
    <row r="47" spans="1:15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7" t="s">
        <v>41</v>
      </c>
      <c r="B48" s="7"/>
      <c r="C48" s="7"/>
      <c r="D48" s="7"/>
      <c r="E48" s="7"/>
      <c r="F48" s="7"/>
      <c r="G48" s="7"/>
      <c r="H48" s="7"/>
      <c r="I48" s="7"/>
      <c r="J48" s="8">
        <f>SUM(J32:J46)</f>
        <v>0</v>
      </c>
      <c r="K48" s="8">
        <f t="shared" ref="K48:N48" si="5">SUM(K32:K46)</f>
        <v>0</v>
      </c>
      <c r="L48" s="8">
        <f t="shared" si="5"/>
        <v>0</v>
      </c>
      <c r="M48" s="8">
        <f t="shared" si="5"/>
        <v>0</v>
      </c>
      <c r="N48" s="8">
        <f t="shared" si="5"/>
        <v>0</v>
      </c>
      <c r="O48" s="8">
        <f>SUM(J48:N48)</f>
        <v>0</v>
      </c>
    </row>
    <row r="49" spans="1:15" x14ac:dyDescent="0.25">
      <c r="C49" s="1"/>
      <c r="D49" s="1"/>
      <c r="E49" s="1"/>
      <c r="F49" s="1"/>
      <c r="G49" s="1"/>
      <c r="H49" s="1"/>
      <c r="I49" s="1"/>
    </row>
    <row r="50" spans="1:15" x14ac:dyDescent="0.25">
      <c r="A50" s="20" t="s">
        <v>27</v>
      </c>
      <c r="B50" s="21"/>
      <c r="C50" s="21"/>
      <c r="D50" s="21"/>
      <c r="E50" s="21"/>
      <c r="F50" s="21"/>
      <c r="G50" s="21"/>
      <c r="H50" s="21"/>
      <c r="I50" s="21"/>
      <c r="J50" s="22" t="s">
        <v>0</v>
      </c>
      <c r="K50" s="22" t="s">
        <v>1</v>
      </c>
      <c r="L50" s="22" t="s">
        <v>2</v>
      </c>
      <c r="M50" s="22" t="s">
        <v>51</v>
      </c>
      <c r="N50" s="22" t="s">
        <v>52</v>
      </c>
      <c r="O50" s="22" t="s">
        <v>3</v>
      </c>
    </row>
    <row r="51" spans="1:15" x14ac:dyDescent="0.25">
      <c r="C51" s="1"/>
      <c r="E51" s="2" t="s">
        <v>5</v>
      </c>
    </row>
    <row r="52" spans="1:15" x14ac:dyDescent="0.25">
      <c r="A52" s="1" t="s">
        <v>6</v>
      </c>
      <c r="C52" s="1"/>
      <c r="D52" s="1"/>
      <c r="E52" s="27">
        <v>0.42070000000000002</v>
      </c>
      <c r="F52" s="6"/>
      <c r="G52" s="6"/>
      <c r="H52" s="6"/>
      <c r="I52" s="6"/>
      <c r="J52" s="5">
        <f>ROUND($E52*SUM(J6,J9,J32,J12,J15,J24,J18,J21),0)</f>
        <v>0</v>
      </c>
      <c r="K52" s="5">
        <f t="shared" ref="K52:N52" si="6">ROUND($E52*SUM(K6,K9,K32,K12,K15,K24,K18,K21),0)</f>
        <v>0</v>
      </c>
      <c r="L52" s="5">
        <f t="shared" si="6"/>
        <v>0</v>
      </c>
      <c r="M52" s="5">
        <f t="shared" si="6"/>
        <v>0</v>
      </c>
      <c r="N52" s="5">
        <f t="shared" si="6"/>
        <v>0</v>
      </c>
      <c r="O52" s="5">
        <f>SUM(J52:N52)</f>
        <v>0</v>
      </c>
    </row>
    <row r="53" spans="1:15" x14ac:dyDescent="0.25">
      <c r="C53" s="1"/>
      <c r="D53" s="5"/>
      <c r="E53" s="6"/>
      <c r="F53" s="6"/>
      <c r="G53" s="6"/>
      <c r="H53" s="6"/>
      <c r="I53" s="6"/>
      <c r="J53" s="5"/>
      <c r="K53" s="5"/>
      <c r="L53" s="5"/>
      <c r="M53" s="5"/>
      <c r="N53" s="5"/>
      <c r="O53" s="5"/>
    </row>
    <row r="54" spans="1:15" x14ac:dyDescent="0.25">
      <c r="A54" s="1" t="s">
        <v>7</v>
      </c>
      <c r="C54" s="1"/>
      <c r="D54" s="5"/>
      <c r="E54" s="27">
        <v>0.2646</v>
      </c>
      <c r="F54" s="6"/>
      <c r="G54" s="6"/>
      <c r="H54" s="6"/>
      <c r="I54" s="6"/>
      <c r="J54" s="5">
        <f>ROUND($E54*SUM(J7,J10,J13,J16,J25,J19,J22),0)</f>
        <v>0</v>
      </c>
      <c r="K54" s="5">
        <f t="shared" ref="K54:N54" si="7">ROUND($E54*SUM(K7,K10,K13,K16,K25,K19,K22),0)</f>
        <v>0</v>
      </c>
      <c r="L54" s="5">
        <f t="shared" si="7"/>
        <v>0</v>
      </c>
      <c r="M54" s="5">
        <f t="shared" si="7"/>
        <v>0</v>
      </c>
      <c r="N54" s="5">
        <f t="shared" si="7"/>
        <v>0</v>
      </c>
      <c r="O54" s="5">
        <f>SUM(J54:N54)</f>
        <v>0</v>
      </c>
    </row>
    <row r="55" spans="1:15" x14ac:dyDescent="0.25">
      <c r="C55" s="1"/>
      <c r="D55" s="5"/>
      <c r="E55" s="6"/>
      <c r="F55" s="6"/>
      <c r="G55" s="6"/>
      <c r="H55" s="6"/>
      <c r="I55" s="6"/>
      <c r="J55" s="5"/>
      <c r="K55" s="5"/>
      <c r="L55" s="5"/>
      <c r="M55" s="5"/>
      <c r="N55" s="5"/>
      <c r="O55" s="5"/>
    </row>
    <row r="56" spans="1:15" x14ac:dyDescent="0.25">
      <c r="A56" s="1" t="s">
        <v>8</v>
      </c>
      <c r="C56" s="1"/>
      <c r="D56" s="5"/>
      <c r="E56" s="27">
        <v>4.1000000000000003E-3</v>
      </c>
      <c r="F56" s="6"/>
      <c r="G56" s="6"/>
      <c r="H56" s="6"/>
      <c r="I56" s="6"/>
      <c r="J56" s="5">
        <f>ROUND($E56*SUM(J35,J38,J42,J45),0)</f>
        <v>0</v>
      </c>
      <c r="K56" s="5">
        <f t="shared" ref="K56:N56" si="8">ROUND($E56*SUM(K35,K38,K42,K45),0)</f>
        <v>0</v>
      </c>
      <c r="L56" s="5">
        <f t="shared" si="8"/>
        <v>0</v>
      </c>
      <c r="M56" s="5">
        <f t="shared" si="8"/>
        <v>0</v>
      </c>
      <c r="N56" s="5">
        <f t="shared" si="8"/>
        <v>0</v>
      </c>
      <c r="O56" s="5">
        <f>SUM(J56:N56)</f>
        <v>0</v>
      </c>
    </row>
    <row r="57" spans="1:15" x14ac:dyDescent="0.25">
      <c r="C57" s="1"/>
      <c r="D57" s="5"/>
      <c r="E57" s="6"/>
      <c r="F57" s="6"/>
      <c r="G57" s="6"/>
      <c r="H57" s="6"/>
      <c r="I57" s="6"/>
      <c r="J57" s="5"/>
      <c r="K57" s="5"/>
      <c r="L57" s="5"/>
      <c r="M57" s="5"/>
      <c r="N57" s="5"/>
      <c r="O57" s="5"/>
    </row>
    <row r="58" spans="1:15" x14ac:dyDescent="0.25">
      <c r="A58" s="1" t="s">
        <v>9</v>
      </c>
      <c r="C58" s="1"/>
      <c r="D58" s="5"/>
      <c r="E58" s="27">
        <v>8.1299999999999997E-2</v>
      </c>
      <c r="F58" s="6"/>
      <c r="G58" s="6"/>
      <c r="H58" s="6"/>
      <c r="I58" s="6"/>
      <c r="J58" s="5">
        <f>ROUND($E58*SUM(J36,J39,J43,J46),0)</f>
        <v>0</v>
      </c>
      <c r="K58" s="5">
        <f t="shared" ref="K58:N58" si="9">ROUND($E58*SUM(K36,K39,K43,K46),0)</f>
        <v>0</v>
      </c>
      <c r="L58" s="5">
        <f t="shared" si="9"/>
        <v>0</v>
      </c>
      <c r="M58" s="5">
        <f t="shared" si="9"/>
        <v>0</v>
      </c>
      <c r="N58" s="5">
        <f t="shared" si="9"/>
        <v>0</v>
      </c>
      <c r="O58" s="5">
        <f>SUM(J58:N58)</f>
        <v>0</v>
      </c>
    </row>
    <row r="59" spans="1:15" x14ac:dyDescent="0.25">
      <c r="C59" s="1"/>
      <c r="D59" s="1"/>
      <c r="E59" s="1"/>
      <c r="F59" s="1"/>
      <c r="G59" s="1"/>
      <c r="H59" s="1"/>
      <c r="I59" s="1"/>
    </row>
    <row r="60" spans="1:15" hidden="1" x14ac:dyDescent="0.25">
      <c r="A60" s="1" t="s">
        <v>83</v>
      </c>
      <c r="C60" s="1"/>
      <c r="D60" s="1"/>
      <c r="E60" s="27">
        <v>0.2646</v>
      </c>
      <c r="F60" s="1"/>
      <c r="G60" s="1"/>
      <c r="H60" s="1"/>
      <c r="I60" s="1"/>
      <c r="J60" s="5">
        <f>ROUND($E60*SUM(0),0)</f>
        <v>0</v>
      </c>
      <c r="K60" s="5">
        <f t="shared" ref="K60:N60" si="10">ROUND($E60*SUM(0),0)</f>
        <v>0</v>
      </c>
      <c r="L60" s="5">
        <f t="shared" si="10"/>
        <v>0</v>
      </c>
      <c r="M60" s="5">
        <f t="shared" si="10"/>
        <v>0</v>
      </c>
      <c r="N60" s="5">
        <f t="shared" si="10"/>
        <v>0</v>
      </c>
      <c r="O60" s="5">
        <f>SUM(J60:N60)</f>
        <v>0</v>
      </c>
    </row>
    <row r="61" spans="1:15" hidden="1" x14ac:dyDescent="0.25">
      <c r="C61" s="1"/>
      <c r="D61" s="1"/>
      <c r="E61" s="1"/>
      <c r="F61" s="1"/>
      <c r="G61" s="1"/>
      <c r="H61" s="1"/>
      <c r="I61" s="1"/>
    </row>
    <row r="62" spans="1:15" x14ac:dyDescent="0.25">
      <c r="A62" s="7" t="s">
        <v>10</v>
      </c>
      <c r="B62" s="7"/>
      <c r="C62" s="7"/>
      <c r="D62" s="7"/>
      <c r="E62" s="7"/>
      <c r="F62" s="7"/>
      <c r="G62" s="7"/>
      <c r="H62" s="7"/>
      <c r="I62" s="7"/>
      <c r="J62" s="8">
        <f>SUM(J52:J60)</f>
        <v>0</v>
      </c>
      <c r="K62" s="8">
        <f t="shared" ref="K62:N62" si="11">SUM(K52:K60)</f>
        <v>0</v>
      </c>
      <c r="L62" s="8">
        <f t="shared" si="11"/>
        <v>0</v>
      </c>
      <c r="M62" s="8">
        <f t="shared" si="11"/>
        <v>0</v>
      </c>
      <c r="N62" s="8">
        <f t="shared" si="11"/>
        <v>0</v>
      </c>
      <c r="O62" s="8">
        <f>SUM(J62:N62)</f>
        <v>0</v>
      </c>
    </row>
    <row r="63" spans="1:15" x14ac:dyDescent="0.25">
      <c r="C63" s="1"/>
      <c r="D63" s="1"/>
      <c r="E63" s="1"/>
      <c r="F63" s="1"/>
      <c r="G63" s="1"/>
      <c r="H63" s="1"/>
      <c r="I63" s="1"/>
    </row>
    <row r="64" spans="1:15" x14ac:dyDescent="0.25">
      <c r="A64" s="20" t="s">
        <v>29</v>
      </c>
      <c r="B64" s="21"/>
      <c r="C64" s="21"/>
      <c r="D64" s="21"/>
      <c r="E64" s="21"/>
      <c r="F64" s="21"/>
      <c r="G64" s="21"/>
      <c r="H64" s="21"/>
      <c r="I64" s="21"/>
      <c r="J64" s="22" t="s">
        <v>0</v>
      </c>
      <c r="K64" s="22" t="s">
        <v>1</v>
      </c>
      <c r="L64" s="22" t="s">
        <v>2</v>
      </c>
      <c r="M64" s="22" t="s">
        <v>51</v>
      </c>
      <c r="N64" s="22" t="s">
        <v>52</v>
      </c>
      <c r="O64" s="22" t="s">
        <v>3</v>
      </c>
    </row>
    <row r="65" spans="1:15" x14ac:dyDescent="0.25">
      <c r="A65" t="s">
        <v>44</v>
      </c>
      <c r="C65" s="1"/>
      <c r="D65" s="1"/>
      <c r="E65" s="1"/>
      <c r="F65" s="1"/>
      <c r="G65" s="1"/>
      <c r="H65" s="1"/>
      <c r="I65" s="1"/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f>SUM(J65:N65)</f>
        <v>0</v>
      </c>
    </row>
    <row r="66" spans="1:15" x14ac:dyDescent="0.25">
      <c r="A66" t="s">
        <v>59</v>
      </c>
      <c r="C66" s="1"/>
      <c r="D66" s="1"/>
      <c r="E66" s="1"/>
      <c r="F66" s="1"/>
      <c r="G66" s="1"/>
      <c r="H66" s="1"/>
      <c r="I66" s="1"/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f>SUM(J66:N66)</f>
        <v>0</v>
      </c>
    </row>
    <row r="67" spans="1:15" x14ac:dyDescent="0.25">
      <c r="C67" s="1"/>
      <c r="D67" s="1"/>
      <c r="E67" s="1"/>
      <c r="F67" s="1"/>
      <c r="G67" s="1"/>
      <c r="H67" s="1"/>
      <c r="I67" s="1"/>
    </row>
    <row r="68" spans="1:15" x14ac:dyDescent="0.25">
      <c r="A68" s="7" t="s">
        <v>20</v>
      </c>
      <c r="B68" s="7"/>
      <c r="C68" s="7"/>
      <c r="D68" s="7"/>
      <c r="E68" s="7"/>
      <c r="F68" s="7"/>
      <c r="G68" s="7"/>
      <c r="H68" s="7"/>
      <c r="I68" s="7"/>
      <c r="J68" s="8">
        <f>SUM(J65:J67)</f>
        <v>0</v>
      </c>
      <c r="K68" s="8">
        <f t="shared" ref="K68:N68" si="12">SUM(K65:K67)</f>
        <v>0</v>
      </c>
      <c r="L68" s="8">
        <f t="shared" si="12"/>
        <v>0</v>
      </c>
      <c r="M68" s="8">
        <f t="shared" si="12"/>
        <v>0</v>
      </c>
      <c r="N68" s="8">
        <f t="shared" si="12"/>
        <v>0</v>
      </c>
      <c r="O68" s="8">
        <f>SUM(J68:N68)</f>
        <v>0</v>
      </c>
    </row>
    <row r="69" spans="1:15" x14ac:dyDescent="0.25">
      <c r="C69" s="1"/>
      <c r="D69" s="1"/>
      <c r="E69" s="1"/>
      <c r="F69" s="1"/>
      <c r="G69" s="1"/>
      <c r="H69" s="1"/>
      <c r="I69" s="1"/>
    </row>
    <row r="70" spans="1:15" x14ac:dyDescent="0.25">
      <c r="A70" s="20" t="s">
        <v>28</v>
      </c>
      <c r="B70" s="21"/>
      <c r="C70" s="21"/>
      <c r="D70" s="21"/>
      <c r="E70" s="21"/>
      <c r="F70" s="21"/>
      <c r="G70" s="21"/>
      <c r="H70" s="21"/>
      <c r="I70" s="21"/>
      <c r="J70" s="22" t="s">
        <v>0</v>
      </c>
      <c r="K70" s="22" t="s">
        <v>1</v>
      </c>
      <c r="L70" s="22" t="s">
        <v>2</v>
      </c>
      <c r="M70" s="22" t="s">
        <v>51</v>
      </c>
      <c r="N70" s="22" t="s">
        <v>52</v>
      </c>
      <c r="O70" s="22" t="s">
        <v>3</v>
      </c>
    </row>
    <row r="71" spans="1:15" x14ac:dyDescent="0.25">
      <c r="A71" s="9" t="s">
        <v>63</v>
      </c>
      <c r="B71" s="22" t="s">
        <v>11</v>
      </c>
      <c r="C71" s="22" t="s">
        <v>12</v>
      </c>
      <c r="D71" s="22" t="s">
        <v>13</v>
      </c>
      <c r="E71" s="22" t="s">
        <v>14</v>
      </c>
      <c r="F71" s="9"/>
      <c r="G71" s="9"/>
      <c r="H71" s="9"/>
      <c r="I71" s="9"/>
      <c r="J71" s="5"/>
      <c r="K71" s="5"/>
      <c r="L71" s="5"/>
      <c r="M71" s="5"/>
      <c r="N71" s="5"/>
      <c r="O71" s="5"/>
    </row>
    <row r="72" spans="1:15" x14ac:dyDescent="0.25">
      <c r="A72" s="9" t="s">
        <v>15</v>
      </c>
      <c r="B72" s="5">
        <v>700</v>
      </c>
      <c r="F72" s="9"/>
      <c r="G72" s="9"/>
      <c r="H72" s="9"/>
      <c r="I72" s="9"/>
      <c r="J72" s="5">
        <f>ROUND($B72*$C72*$D72*$E72,0)</f>
        <v>0</v>
      </c>
      <c r="K72" s="5">
        <f t="shared" ref="K72:N72" si="13">ROUND($B72*$C72*$D72*$E72,0)</f>
        <v>0</v>
      </c>
      <c r="L72" s="5">
        <f t="shared" si="13"/>
        <v>0</v>
      </c>
      <c r="M72" s="5">
        <f t="shared" si="13"/>
        <v>0</v>
      </c>
      <c r="N72" s="5">
        <f t="shared" si="13"/>
        <v>0</v>
      </c>
      <c r="O72" s="5">
        <f>SUM(J72:N72)</f>
        <v>0</v>
      </c>
    </row>
    <row r="73" spans="1:15" x14ac:dyDescent="0.25">
      <c r="A73" s="9" t="s">
        <v>16</v>
      </c>
      <c r="B73" s="5">
        <v>175</v>
      </c>
      <c r="F73" s="9"/>
      <c r="G73" s="9"/>
      <c r="H73" s="9"/>
      <c r="I73" s="9"/>
      <c r="J73" s="5">
        <f t="shared" ref="J73:N75" si="14">ROUND($B73*$C73*$D73*$E73,0)</f>
        <v>0</v>
      </c>
      <c r="K73" s="5">
        <f t="shared" si="14"/>
        <v>0</v>
      </c>
      <c r="L73" s="5">
        <f t="shared" si="14"/>
        <v>0</v>
      </c>
      <c r="M73" s="5">
        <f t="shared" si="14"/>
        <v>0</v>
      </c>
      <c r="N73" s="5">
        <f t="shared" si="14"/>
        <v>0</v>
      </c>
      <c r="O73" s="5">
        <f>SUM(J73:N73)</f>
        <v>0</v>
      </c>
    </row>
    <row r="74" spans="1:15" x14ac:dyDescent="0.25">
      <c r="A74" s="9" t="s">
        <v>17</v>
      </c>
      <c r="B74" s="5">
        <v>68</v>
      </c>
      <c r="F74" s="9"/>
      <c r="G74" s="9"/>
      <c r="H74" s="9"/>
      <c r="I74" s="9"/>
      <c r="J74" s="5">
        <f t="shared" si="14"/>
        <v>0</v>
      </c>
      <c r="K74" s="5">
        <f t="shared" si="14"/>
        <v>0</v>
      </c>
      <c r="L74" s="5">
        <f t="shared" si="14"/>
        <v>0</v>
      </c>
      <c r="M74" s="5">
        <f t="shared" si="14"/>
        <v>0</v>
      </c>
      <c r="N74" s="5">
        <f t="shared" si="14"/>
        <v>0</v>
      </c>
      <c r="O74" s="5">
        <f>SUM(J74:N74)</f>
        <v>0</v>
      </c>
    </row>
    <row r="75" spans="1:15" x14ac:dyDescent="0.25">
      <c r="A75" s="9" t="s">
        <v>18</v>
      </c>
      <c r="B75" s="5">
        <v>30</v>
      </c>
      <c r="F75" s="9"/>
      <c r="G75" s="9"/>
      <c r="H75" s="9"/>
      <c r="I75" s="9"/>
      <c r="J75" s="5">
        <f t="shared" si="14"/>
        <v>0</v>
      </c>
      <c r="K75" s="5">
        <f t="shared" si="14"/>
        <v>0</v>
      </c>
      <c r="L75" s="5">
        <f t="shared" si="14"/>
        <v>0</v>
      </c>
      <c r="M75" s="5">
        <f t="shared" si="14"/>
        <v>0</v>
      </c>
      <c r="N75" s="5">
        <f t="shared" si="14"/>
        <v>0</v>
      </c>
      <c r="O75" s="5">
        <f>SUM(J75:N75)</f>
        <v>0</v>
      </c>
    </row>
    <row r="76" spans="1:15" x14ac:dyDescent="0.25">
      <c r="C76" s="1"/>
      <c r="D76" s="1"/>
      <c r="E76" s="1"/>
      <c r="F76" s="9"/>
      <c r="G76" s="9"/>
      <c r="H76" s="9"/>
      <c r="I76" s="9"/>
    </row>
    <row r="77" spans="1:15" x14ac:dyDescent="0.25">
      <c r="A77" s="9" t="s">
        <v>63</v>
      </c>
      <c r="B77" s="22" t="s">
        <v>11</v>
      </c>
      <c r="C77" s="22" t="s">
        <v>12</v>
      </c>
      <c r="D77" s="22" t="s">
        <v>13</v>
      </c>
      <c r="E77" s="22" t="s">
        <v>14</v>
      </c>
      <c r="F77" s="9"/>
      <c r="G77" s="9"/>
      <c r="H77" s="9"/>
      <c r="I77" s="9"/>
      <c r="J77" s="5"/>
      <c r="K77" s="5"/>
      <c r="L77" s="5"/>
      <c r="M77" s="5"/>
      <c r="N77" s="5"/>
      <c r="O77" s="5"/>
    </row>
    <row r="78" spans="1:15" x14ac:dyDescent="0.25">
      <c r="A78" s="9" t="s">
        <v>15</v>
      </c>
      <c r="B78" s="5">
        <v>700</v>
      </c>
      <c r="F78" s="9"/>
      <c r="G78" s="9"/>
      <c r="H78" s="9"/>
      <c r="I78" s="9"/>
      <c r="J78" s="5">
        <f>ROUND($B78*$C78*$D78*$E78,0)</f>
        <v>0</v>
      </c>
      <c r="K78" s="5">
        <f t="shared" ref="K78:N78" si="15">ROUND($B78*$C78*$D78*$E78,0)</f>
        <v>0</v>
      </c>
      <c r="L78" s="5">
        <f t="shared" si="15"/>
        <v>0</v>
      </c>
      <c r="M78" s="5">
        <f t="shared" si="15"/>
        <v>0</v>
      </c>
      <c r="N78" s="5">
        <f t="shared" si="15"/>
        <v>0</v>
      </c>
      <c r="O78" s="5">
        <f>SUM(J78:N78)</f>
        <v>0</v>
      </c>
    </row>
    <row r="79" spans="1:15" x14ac:dyDescent="0.25">
      <c r="A79" s="9" t="s">
        <v>16</v>
      </c>
      <c r="B79" s="5">
        <v>175</v>
      </c>
      <c r="F79" s="9"/>
      <c r="G79" s="9"/>
      <c r="H79" s="9"/>
      <c r="I79" s="9"/>
      <c r="J79" s="5">
        <f t="shared" ref="J79:N81" si="16">ROUND($B79*$C79*$D79*$E79,0)</f>
        <v>0</v>
      </c>
      <c r="K79" s="5">
        <f t="shared" si="16"/>
        <v>0</v>
      </c>
      <c r="L79" s="5">
        <f t="shared" si="16"/>
        <v>0</v>
      </c>
      <c r="M79" s="5">
        <f t="shared" si="16"/>
        <v>0</v>
      </c>
      <c r="N79" s="5">
        <f t="shared" si="16"/>
        <v>0</v>
      </c>
      <c r="O79" s="5">
        <f>SUM(J79:N79)</f>
        <v>0</v>
      </c>
    </row>
    <row r="80" spans="1:15" x14ac:dyDescent="0.25">
      <c r="A80" s="9" t="s">
        <v>17</v>
      </c>
      <c r="B80" s="5">
        <v>68</v>
      </c>
      <c r="F80" s="9"/>
      <c r="G80" s="9"/>
      <c r="H80" s="9"/>
      <c r="I80" s="9"/>
      <c r="J80" s="5">
        <f t="shared" si="16"/>
        <v>0</v>
      </c>
      <c r="K80" s="5">
        <f t="shared" si="16"/>
        <v>0</v>
      </c>
      <c r="L80" s="5">
        <f t="shared" si="16"/>
        <v>0</v>
      </c>
      <c r="M80" s="5">
        <f t="shared" si="16"/>
        <v>0</v>
      </c>
      <c r="N80" s="5">
        <f t="shared" si="16"/>
        <v>0</v>
      </c>
      <c r="O80" s="5">
        <f>SUM(J80:N80)</f>
        <v>0</v>
      </c>
    </row>
    <row r="81" spans="1:15" x14ac:dyDescent="0.25">
      <c r="A81" s="9" t="s">
        <v>18</v>
      </c>
      <c r="B81" s="5">
        <v>30</v>
      </c>
      <c r="F81" s="9"/>
      <c r="G81" s="9"/>
      <c r="H81" s="9"/>
      <c r="I81" s="9"/>
      <c r="J81" s="5">
        <f t="shared" si="16"/>
        <v>0</v>
      </c>
      <c r="K81" s="5">
        <f t="shared" si="16"/>
        <v>0</v>
      </c>
      <c r="L81" s="5">
        <f t="shared" si="16"/>
        <v>0</v>
      </c>
      <c r="M81" s="5">
        <f t="shared" si="16"/>
        <v>0</v>
      </c>
      <c r="N81" s="5">
        <f t="shared" si="16"/>
        <v>0</v>
      </c>
      <c r="O81" s="5">
        <f>SUM(J81:N81)</f>
        <v>0</v>
      </c>
    </row>
    <row r="82" spans="1:15" x14ac:dyDescent="0.25">
      <c r="A82" s="9"/>
      <c r="B82" s="5"/>
      <c r="F82" s="9"/>
      <c r="G82" s="9"/>
      <c r="H82" s="9"/>
      <c r="I82" s="9"/>
      <c r="J82" s="5"/>
      <c r="K82" s="5"/>
      <c r="L82" s="5"/>
      <c r="M82" s="5"/>
      <c r="N82" s="5"/>
      <c r="O82" s="5"/>
    </row>
    <row r="83" spans="1:15" x14ac:dyDescent="0.25">
      <c r="A83" s="9" t="s">
        <v>63</v>
      </c>
      <c r="B83" s="26" t="s">
        <v>11</v>
      </c>
      <c r="C83" s="22" t="s">
        <v>12</v>
      </c>
      <c r="D83" s="22" t="s">
        <v>13</v>
      </c>
      <c r="E83" s="22" t="s">
        <v>62</v>
      </c>
      <c r="F83" s="22" t="s">
        <v>61</v>
      </c>
      <c r="H83" s="9"/>
      <c r="I83" s="9"/>
      <c r="J83" s="5"/>
      <c r="K83" s="5"/>
      <c r="L83" s="5"/>
      <c r="M83" s="5"/>
      <c r="N83" s="5"/>
      <c r="O83" s="5"/>
    </row>
    <row r="84" spans="1:15" x14ac:dyDescent="0.25">
      <c r="A84" s="9" t="s">
        <v>16</v>
      </c>
      <c r="B84" s="5">
        <v>175</v>
      </c>
      <c r="F84" s="9"/>
      <c r="G84" s="9"/>
      <c r="H84" s="9"/>
      <c r="I84" s="9"/>
      <c r="J84" s="5">
        <f t="shared" ref="J84:N85" si="17">ROUND($B84*$C84*$D84*$E84,0)</f>
        <v>0</v>
      </c>
      <c r="K84" s="5">
        <f t="shared" si="17"/>
        <v>0</v>
      </c>
      <c r="L84" s="5">
        <f t="shared" si="17"/>
        <v>0</v>
      </c>
      <c r="M84" s="5">
        <f t="shared" si="17"/>
        <v>0</v>
      </c>
      <c r="N84" s="5">
        <f t="shared" si="17"/>
        <v>0</v>
      </c>
      <c r="O84" s="5">
        <f>SUM(J84:N84)</f>
        <v>0</v>
      </c>
    </row>
    <row r="85" spans="1:15" x14ac:dyDescent="0.25">
      <c r="A85" s="9" t="s">
        <v>17</v>
      </c>
      <c r="B85" s="5">
        <v>68</v>
      </c>
      <c r="F85" s="9"/>
      <c r="G85" s="9"/>
      <c r="H85" s="9"/>
      <c r="I85" s="9"/>
      <c r="J85" s="5">
        <f t="shared" si="17"/>
        <v>0</v>
      </c>
      <c r="K85" s="5">
        <f t="shared" si="17"/>
        <v>0</v>
      </c>
      <c r="L85" s="5">
        <f t="shared" si="17"/>
        <v>0</v>
      </c>
      <c r="M85" s="5">
        <f t="shared" si="17"/>
        <v>0</v>
      </c>
      <c r="N85" s="5">
        <f t="shared" si="17"/>
        <v>0</v>
      </c>
      <c r="O85" s="5">
        <f>SUM(J85:N85)</f>
        <v>0</v>
      </c>
    </row>
    <row r="86" spans="1:15" x14ac:dyDescent="0.25">
      <c r="A86" s="9" t="s">
        <v>60</v>
      </c>
      <c r="B86" s="18">
        <v>0.7</v>
      </c>
      <c r="H86" s="9"/>
      <c r="I86" s="9"/>
      <c r="J86" s="5">
        <f>ROUND($B86*$F86*$E86,0)</f>
        <v>0</v>
      </c>
      <c r="K86" s="5">
        <f>ROUND($B86*$F86*$E86,0)</f>
        <v>0</v>
      </c>
      <c r="L86" s="5">
        <f>ROUND($B86*$F86*$E86,0)</f>
        <v>0</v>
      </c>
      <c r="M86" s="5">
        <f>ROUND($B86*$F86*$E86,0)</f>
        <v>0</v>
      </c>
      <c r="N86" s="5">
        <f>ROUND($B86*$F86*$E86,0)</f>
        <v>0</v>
      </c>
      <c r="O86" s="5">
        <f>SUM(J86:N86)</f>
        <v>0</v>
      </c>
    </row>
    <row r="87" spans="1:15" x14ac:dyDescent="0.25">
      <c r="C87" s="1"/>
      <c r="D87" s="1"/>
      <c r="E87" s="1"/>
      <c r="F87" s="9"/>
      <c r="G87" s="9"/>
      <c r="H87" s="9"/>
      <c r="I87" s="9"/>
    </row>
    <row r="88" spans="1:15" x14ac:dyDescent="0.25">
      <c r="A88" s="7" t="s">
        <v>19</v>
      </c>
      <c r="B88" s="7"/>
      <c r="C88" s="7"/>
      <c r="D88" s="7"/>
      <c r="E88" s="7"/>
      <c r="F88" s="7"/>
      <c r="G88" s="7"/>
      <c r="H88" s="7"/>
      <c r="I88" s="7"/>
      <c r="J88" s="8">
        <f>SUM(J72:J87)</f>
        <v>0</v>
      </c>
      <c r="K88" s="8">
        <f t="shared" ref="K88:N88" si="18">SUM(K72:K87)</f>
        <v>0</v>
      </c>
      <c r="L88" s="8">
        <f t="shared" si="18"/>
        <v>0</v>
      </c>
      <c r="M88" s="8">
        <f t="shared" si="18"/>
        <v>0</v>
      </c>
      <c r="N88" s="8">
        <f t="shared" si="18"/>
        <v>0</v>
      </c>
      <c r="O88" s="8">
        <f>SUM(J88:N88)</f>
        <v>0</v>
      </c>
    </row>
    <row r="89" spans="1:15" x14ac:dyDescent="0.25">
      <c r="C89" s="1"/>
      <c r="D89" s="1"/>
      <c r="E89" s="1"/>
      <c r="F89" s="1"/>
      <c r="G89" s="1"/>
      <c r="H89" s="1"/>
      <c r="I89" s="1"/>
    </row>
    <row r="90" spans="1:15" x14ac:dyDescent="0.25">
      <c r="A90" s="20" t="s">
        <v>30</v>
      </c>
      <c r="B90" s="24"/>
      <c r="C90" s="22" t="s">
        <v>84</v>
      </c>
      <c r="D90" s="22" t="s">
        <v>85</v>
      </c>
      <c r="E90" s="22" t="s">
        <v>86</v>
      </c>
      <c r="F90" s="22" t="s">
        <v>87</v>
      </c>
      <c r="G90" s="22" t="s">
        <v>88</v>
      </c>
      <c r="H90" s="22" t="s">
        <v>89</v>
      </c>
      <c r="I90" s="21"/>
      <c r="J90" s="22" t="s">
        <v>0</v>
      </c>
      <c r="K90" s="22" t="s">
        <v>1</v>
      </c>
      <c r="L90" s="22" t="s">
        <v>2</v>
      </c>
      <c r="M90" s="22" t="s">
        <v>51</v>
      </c>
      <c r="N90" s="22" t="s">
        <v>52</v>
      </c>
      <c r="O90" s="22" t="s">
        <v>3</v>
      </c>
    </row>
    <row r="91" spans="1:15" x14ac:dyDescent="0.25">
      <c r="A91" s="1" t="s">
        <v>45</v>
      </c>
      <c r="B91" s="2"/>
      <c r="C91" s="19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1"/>
      <c r="J91" s="5">
        <f>$C91*$D91</f>
        <v>0</v>
      </c>
      <c r="K91" s="5">
        <f>$C91*$E91</f>
        <v>0</v>
      </c>
      <c r="L91" s="5">
        <f>$C91*$F91</f>
        <v>0</v>
      </c>
      <c r="M91" s="5">
        <f>$C91*$G91</f>
        <v>0</v>
      </c>
      <c r="N91" s="5">
        <f>$C91*$H91</f>
        <v>0</v>
      </c>
      <c r="O91" s="5">
        <f>SUM(J91:N91)</f>
        <v>0</v>
      </c>
    </row>
    <row r="92" spans="1:15" x14ac:dyDescent="0.25">
      <c r="A92" s="1" t="s">
        <v>45</v>
      </c>
      <c r="B92" s="2"/>
      <c r="C92" s="19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1"/>
      <c r="J92" s="5">
        <f t="shared" ref="J92:J94" si="19">$C92*$D92</f>
        <v>0</v>
      </c>
      <c r="K92" s="5">
        <f t="shared" ref="K92:K94" si="20">$C92*$E92</f>
        <v>0</v>
      </c>
      <c r="L92" s="5">
        <f t="shared" ref="L92:L94" si="21">$C92*$F92</f>
        <v>0</v>
      </c>
      <c r="M92" s="5">
        <f t="shared" ref="M92:M94" si="22">$C92*$G92</f>
        <v>0</v>
      </c>
      <c r="N92" s="5">
        <f t="shared" ref="N92:N94" si="23">$C92*$H92</f>
        <v>0</v>
      </c>
      <c r="O92" s="5">
        <f>SUM(J92:N92)</f>
        <v>0</v>
      </c>
    </row>
    <row r="93" spans="1:15" x14ac:dyDescent="0.25">
      <c r="A93" s="1" t="s">
        <v>45</v>
      </c>
      <c r="B93" s="2"/>
      <c r="C93" s="19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1"/>
      <c r="J93" s="5">
        <f t="shared" si="19"/>
        <v>0</v>
      </c>
      <c r="K93" s="5">
        <f t="shared" si="20"/>
        <v>0</v>
      </c>
      <c r="L93" s="5">
        <f t="shared" si="21"/>
        <v>0</v>
      </c>
      <c r="M93" s="5">
        <f t="shared" si="22"/>
        <v>0</v>
      </c>
      <c r="N93" s="5">
        <f t="shared" si="23"/>
        <v>0</v>
      </c>
      <c r="O93" s="5">
        <f>SUM(J93:N93)</f>
        <v>0</v>
      </c>
    </row>
    <row r="94" spans="1:15" x14ac:dyDescent="0.25">
      <c r="A94" s="1" t="s">
        <v>45</v>
      </c>
      <c r="B94" s="2"/>
      <c r="C94" s="19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1"/>
      <c r="J94" s="5">
        <f t="shared" si="19"/>
        <v>0</v>
      </c>
      <c r="K94" s="5">
        <f t="shared" si="20"/>
        <v>0</v>
      </c>
      <c r="L94" s="5">
        <f t="shared" si="21"/>
        <v>0</v>
      </c>
      <c r="M94" s="5">
        <f t="shared" si="22"/>
        <v>0</v>
      </c>
      <c r="N94" s="5">
        <f t="shared" si="23"/>
        <v>0</v>
      </c>
      <c r="O94" s="5">
        <f>SUM(J94:N94)</f>
        <v>0</v>
      </c>
    </row>
    <row r="95" spans="1:15" x14ac:dyDescent="0.25">
      <c r="C95" s="1"/>
      <c r="D95" s="1"/>
      <c r="E95" s="1"/>
      <c r="F95" s="1"/>
      <c r="G95" s="1"/>
      <c r="H95" s="1"/>
      <c r="I95" s="1"/>
    </row>
    <row r="96" spans="1:15" x14ac:dyDescent="0.25">
      <c r="A96" s="7" t="s">
        <v>31</v>
      </c>
      <c r="B96" s="7"/>
      <c r="C96" s="7"/>
      <c r="D96" s="7"/>
      <c r="E96" s="7"/>
      <c r="F96" s="7"/>
      <c r="G96" s="7"/>
      <c r="H96" s="7"/>
      <c r="I96" s="7"/>
      <c r="J96" s="8">
        <f>SUM(J91:J95)</f>
        <v>0</v>
      </c>
      <c r="K96" s="8">
        <f t="shared" ref="K96:N96" si="24">SUM(K91:K95)</f>
        <v>0</v>
      </c>
      <c r="L96" s="8">
        <f t="shared" si="24"/>
        <v>0</v>
      </c>
      <c r="M96" s="8">
        <f t="shared" si="24"/>
        <v>0</v>
      </c>
      <c r="N96" s="8">
        <f t="shared" si="24"/>
        <v>0</v>
      </c>
      <c r="O96" s="8">
        <f>SUM(J96:N96)</f>
        <v>0</v>
      </c>
    </row>
    <row r="97" spans="1:15" x14ac:dyDescent="0.25">
      <c r="C97" s="1"/>
      <c r="D97" s="1"/>
      <c r="E97" s="1"/>
      <c r="F97" s="1"/>
      <c r="G97" s="1"/>
      <c r="H97" s="1"/>
      <c r="I97" s="1"/>
    </row>
    <row r="98" spans="1:15" x14ac:dyDescent="0.25">
      <c r="A98" s="20" t="s">
        <v>33</v>
      </c>
      <c r="B98" s="24"/>
      <c r="C98" s="22" t="s">
        <v>84</v>
      </c>
      <c r="D98" s="22" t="s">
        <v>85</v>
      </c>
      <c r="E98" s="22" t="s">
        <v>86</v>
      </c>
      <c r="F98" s="22" t="s">
        <v>87</v>
      </c>
      <c r="G98" s="22" t="s">
        <v>88</v>
      </c>
      <c r="H98" s="22" t="s">
        <v>89</v>
      </c>
      <c r="I98" s="21"/>
      <c r="J98" s="22" t="s">
        <v>0</v>
      </c>
      <c r="K98" s="22" t="s">
        <v>1</v>
      </c>
      <c r="L98" s="22" t="s">
        <v>2</v>
      </c>
      <c r="M98" s="22" t="s">
        <v>51</v>
      </c>
      <c r="N98" s="22" t="s">
        <v>52</v>
      </c>
      <c r="O98" s="22" t="s">
        <v>3</v>
      </c>
    </row>
    <row r="99" spans="1:15" x14ac:dyDescent="0.25">
      <c r="A99" s="1" t="s">
        <v>33</v>
      </c>
      <c r="B99" s="2"/>
      <c r="C99" s="19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1"/>
      <c r="J99" s="5">
        <f>$C99*$D99</f>
        <v>0</v>
      </c>
      <c r="K99" s="5">
        <f>$C99*$E99</f>
        <v>0</v>
      </c>
      <c r="L99" s="5">
        <f>$C99*$F99</f>
        <v>0</v>
      </c>
      <c r="M99" s="5">
        <f>$C99*$G99</f>
        <v>0</v>
      </c>
      <c r="N99" s="5">
        <f>$C99*$H99</f>
        <v>0</v>
      </c>
      <c r="O99" s="5">
        <f>SUM(J99:N99)</f>
        <v>0</v>
      </c>
    </row>
    <row r="100" spans="1:15" x14ac:dyDescent="0.25">
      <c r="A100" s="1" t="s">
        <v>33</v>
      </c>
      <c r="B100" s="2"/>
      <c r="C100" s="19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1"/>
      <c r="J100" s="5">
        <f t="shared" ref="J100:J101" si="25">$C100*$D100</f>
        <v>0</v>
      </c>
      <c r="K100" s="5">
        <f t="shared" ref="K100:K101" si="26">$C100*$E100</f>
        <v>0</v>
      </c>
      <c r="L100" s="5">
        <f t="shared" ref="L100:L101" si="27">$C100*$F100</f>
        <v>0</v>
      </c>
      <c r="M100" s="5">
        <f t="shared" ref="M100:M101" si="28">$C100*$G100</f>
        <v>0</v>
      </c>
      <c r="N100" s="5">
        <f t="shared" ref="N100:N101" si="29">$C100*$H100</f>
        <v>0</v>
      </c>
      <c r="O100" s="5">
        <f>SUM(J100:N100)</f>
        <v>0</v>
      </c>
    </row>
    <row r="101" spans="1:15" x14ac:dyDescent="0.25">
      <c r="A101" s="1" t="s">
        <v>33</v>
      </c>
      <c r="B101" s="2"/>
      <c r="C101" s="19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1"/>
      <c r="J101" s="5">
        <f t="shared" si="25"/>
        <v>0</v>
      </c>
      <c r="K101" s="5">
        <f t="shared" si="26"/>
        <v>0</v>
      </c>
      <c r="L101" s="5">
        <f t="shared" si="27"/>
        <v>0</v>
      </c>
      <c r="M101" s="5">
        <f t="shared" si="28"/>
        <v>0</v>
      </c>
      <c r="N101" s="5">
        <f t="shared" si="29"/>
        <v>0</v>
      </c>
      <c r="O101" s="5">
        <f>SUM(J101:N101)</f>
        <v>0</v>
      </c>
    </row>
    <row r="102" spans="1:15" x14ac:dyDescent="0.25">
      <c r="B102" s="5"/>
      <c r="C102" s="5"/>
      <c r="D102" s="5"/>
      <c r="E102" s="5"/>
      <c r="F102" s="1"/>
      <c r="G102" s="1"/>
      <c r="H102" s="1"/>
      <c r="I102" s="1"/>
      <c r="J102" s="5"/>
      <c r="K102" s="5"/>
      <c r="L102" s="5"/>
      <c r="M102" s="5"/>
      <c r="N102" s="5"/>
      <c r="O102" s="5"/>
    </row>
    <row r="103" spans="1:15" x14ac:dyDescent="0.25">
      <c r="A103" s="7" t="s">
        <v>34</v>
      </c>
      <c r="B103" s="7"/>
      <c r="C103" s="7"/>
      <c r="D103" s="7"/>
      <c r="E103" s="7"/>
      <c r="F103" s="7"/>
      <c r="G103" s="7"/>
      <c r="H103" s="7"/>
      <c r="I103" s="7"/>
      <c r="J103" s="8">
        <f>SUM(J99:J102)</f>
        <v>0</v>
      </c>
      <c r="K103" s="8">
        <f t="shared" ref="K103:N103" si="30">SUM(K99:K102)</f>
        <v>0</v>
      </c>
      <c r="L103" s="8">
        <f t="shared" si="30"/>
        <v>0</v>
      </c>
      <c r="M103" s="8">
        <f t="shared" si="30"/>
        <v>0</v>
      </c>
      <c r="N103" s="8">
        <f t="shared" si="30"/>
        <v>0</v>
      </c>
      <c r="O103" s="8">
        <f>SUM(J103:N103)</f>
        <v>0</v>
      </c>
    </row>
    <row r="104" spans="1:15" x14ac:dyDescent="0.25">
      <c r="C104" s="1"/>
      <c r="D104" s="1"/>
      <c r="E104" s="1"/>
      <c r="F104" s="1"/>
      <c r="G104" s="1"/>
      <c r="H104" s="1"/>
      <c r="I104" s="1"/>
    </row>
    <row r="105" spans="1:15" x14ac:dyDescent="0.25">
      <c r="A105" s="21" t="s">
        <v>32</v>
      </c>
      <c r="B105" s="21"/>
      <c r="C105" s="21"/>
      <c r="D105" s="21"/>
      <c r="E105" s="21"/>
      <c r="F105" s="21"/>
      <c r="G105" s="21"/>
      <c r="H105" s="21"/>
      <c r="I105" s="21"/>
      <c r="J105" s="22" t="s">
        <v>0</v>
      </c>
      <c r="K105" s="22" t="s">
        <v>1</v>
      </c>
      <c r="L105" s="22" t="s">
        <v>2</v>
      </c>
      <c r="M105" s="22" t="s">
        <v>51</v>
      </c>
      <c r="N105" s="22" t="s">
        <v>52</v>
      </c>
      <c r="O105" s="22" t="s">
        <v>3</v>
      </c>
    </row>
    <row r="106" spans="1:15" x14ac:dyDescent="0.25">
      <c r="A106" s="20"/>
      <c r="B106" s="22" t="s">
        <v>56</v>
      </c>
      <c r="C106" s="22" t="s">
        <v>57</v>
      </c>
      <c r="D106" s="22" t="s">
        <v>58</v>
      </c>
      <c r="E106" s="22" t="s">
        <v>69</v>
      </c>
      <c r="F106" s="22" t="s">
        <v>73</v>
      </c>
      <c r="G106" s="22" t="s">
        <v>74</v>
      </c>
      <c r="H106" s="22" t="s">
        <v>80</v>
      </c>
      <c r="I106" s="22" t="s">
        <v>90</v>
      </c>
      <c r="J106" s="22"/>
      <c r="K106" s="22"/>
      <c r="L106" s="22"/>
      <c r="M106" s="22"/>
      <c r="N106" s="22"/>
      <c r="O106" s="22"/>
    </row>
    <row r="107" spans="1:15" x14ac:dyDescent="0.25">
      <c r="A107" s="21" t="s">
        <v>26</v>
      </c>
      <c r="B107" s="26">
        <v>1162</v>
      </c>
      <c r="C107" s="26">
        <v>1220</v>
      </c>
      <c r="D107" s="26">
        <v>1281</v>
      </c>
      <c r="E107" s="26">
        <v>1345</v>
      </c>
      <c r="F107" s="26">
        <v>1412</v>
      </c>
      <c r="G107" s="26">
        <v>1483</v>
      </c>
      <c r="H107" s="2">
        <v>0</v>
      </c>
      <c r="I107" s="2">
        <v>0</v>
      </c>
      <c r="J107" s="5">
        <f>(B$107*$H$107+C$107*$I$107)</f>
        <v>0</v>
      </c>
      <c r="K107" s="5">
        <f t="shared" ref="K107:N107" si="31">(C$107*$H$107+D$107*$I$107)</f>
        <v>0</v>
      </c>
      <c r="L107" s="5">
        <f t="shared" si="31"/>
        <v>0</v>
      </c>
      <c r="M107" s="5">
        <f t="shared" si="31"/>
        <v>0</v>
      </c>
      <c r="N107" s="5">
        <f t="shared" si="31"/>
        <v>0</v>
      </c>
      <c r="O107" s="5">
        <f>SUM(J107:N107)</f>
        <v>0</v>
      </c>
    </row>
    <row r="108" spans="1:15" x14ac:dyDescent="0.25">
      <c r="A108" s="21" t="s">
        <v>25</v>
      </c>
      <c r="B108" s="26">
        <v>171</v>
      </c>
      <c r="C108" s="26">
        <v>180</v>
      </c>
      <c r="D108" s="26">
        <v>189</v>
      </c>
      <c r="E108" s="26">
        <v>198</v>
      </c>
      <c r="F108" s="26">
        <v>208</v>
      </c>
      <c r="G108" s="26">
        <v>218</v>
      </c>
      <c r="H108" s="2">
        <v>0</v>
      </c>
      <c r="I108" s="2">
        <v>0</v>
      </c>
      <c r="J108" s="5">
        <f>(B$108*$H$108+C$108*$I$108)</f>
        <v>0</v>
      </c>
      <c r="K108" s="5">
        <f t="shared" ref="K108:N108" si="32">(C$108*$H$108+D$108*$I$108)</f>
        <v>0</v>
      </c>
      <c r="L108" s="5">
        <f t="shared" si="32"/>
        <v>0</v>
      </c>
      <c r="M108" s="5">
        <f t="shared" si="32"/>
        <v>0</v>
      </c>
      <c r="N108" s="5">
        <f t="shared" si="32"/>
        <v>0</v>
      </c>
      <c r="O108" s="5">
        <f>SUM(J108:N108)</f>
        <v>0</v>
      </c>
    </row>
    <row r="109" spans="1:15" x14ac:dyDescent="0.25">
      <c r="B109" s="5"/>
      <c r="C109" s="5"/>
      <c r="D109" s="5"/>
      <c r="E109" s="5"/>
      <c r="J109" s="5"/>
      <c r="K109" s="5"/>
      <c r="L109" s="5"/>
      <c r="M109" s="5"/>
      <c r="N109" s="5"/>
      <c r="O109" s="5"/>
    </row>
    <row r="110" spans="1:15" x14ac:dyDescent="0.25">
      <c r="A110" s="1" t="s">
        <v>54</v>
      </c>
      <c r="B110" s="5"/>
      <c r="C110" s="5"/>
      <c r="D110" s="5"/>
      <c r="E110" s="5"/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f>SUM(J110:N110)</f>
        <v>0</v>
      </c>
    </row>
    <row r="111" spans="1:15" x14ac:dyDescent="0.25">
      <c r="A111" s="1" t="s">
        <v>54</v>
      </c>
      <c r="B111" s="5"/>
      <c r="C111" s="5"/>
      <c r="D111" s="5"/>
      <c r="E111" s="5"/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f>SUM(J111:N111)</f>
        <v>0</v>
      </c>
    </row>
    <row r="112" spans="1:15" x14ac:dyDescent="0.25">
      <c r="A112" s="1" t="s">
        <v>54</v>
      </c>
      <c r="B112" s="5"/>
      <c r="C112" s="5"/>
      <c r="D112" s="5"/>
      <c r="E112" s="5"/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f>SUM(J112:N112)</f>
        <v>0</v>
      </c>
    </row>
    <row r="113" spans="1:15" x14ac:dyDescent="0.25">
      <c r="B113" s="5"/>
      <c r="C113" s="5"/>
      <c r="D113" s="5"/>
      <c r="E113" s="5"/>
      <c r="J113" s="5"/>
      <c r="K113" s="5"/>
      <c r="L113" s="5"/>
      <c r="M113" s="5"/>
      <c r="N113" s="5"/>
      <c r="O113" s="5"/>
    </row>
    <row r="114" spans="1:15" x14ac:dyDescent="0.25">
      <c r="A114" s="1" t="s">
        <v>64</v>
      </c>
      <c r="B114" s="5"/>
      <c r="C114" s="5"/>
      <c r="D114" s="5"/>
      <c r="E114" s="5"/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f>SUM(J114:N114)</f>
        <v>0</v>
      </c>
    </row>
    <row r="115" spans="1:15" x14ac:dyDescent="0.25">
      <c r="A115" s="1" t="s">
        <v>65</v>
      </c>
      <c r="B115" s="5"/>
      <c r="C115" s="5"/>
      <c r="D115" s="5"/>
      <c r="E115" s="5"/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f t="shared" ref="O115:O118" si="33">SUM(J115:N115)</f>
        <v>0</v>
      </c>
    </row>
    <row r="116" spans="1:15" x14ac:dyDescent="0.25">
      <c r="A116" s="1" t="s">
        <v>66</v>
      </c>
      <c r="B116" s="5"/>
      <c r="C116" s="5"/>
      <c r="D116" s="5"/>
      <c r="E116" s="5"/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f t="shared" si="33"/>
        <v>0</v>
      </c>
    </row>
    <row r="117" spans="1:15" x14ac:dyDescent="0.25">
      <c r="A117" s="1" t="s">
        <v>67</v>
      </c>
      <c r="B117" s="5"/>
      <c r="C117" s="5"/>
      <c r="D117" s="5"/>
      <c r="E117" s="5"/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f t="shared" si="33"/>
        <v>0</v>
      </c>
    </row>
    <row r="118" spans="1:15" x14ac:dyDescent="0.25">
      <c r="A118" s="1" t="s">
        <v>68</v>
      </c>
      <c r="B118" s="5"/>
      <c r="C118" s="5"/>
      <c r="D118" s="5"/>
      <c r="E118" s="5"/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f t="shared" si="33"/>
        <v>0</v>
      </c>
    </row>
    <row r="119" spans="1:15" x14ac:dyDescent="0.25">
      <c r="A119" s="1" t="s">
        <v>70</v>
      </c>
      <c r="B119" s="5"/>
      <c r="C119" s="5"/>
      <c r="D119" s="5"/>
      <c r="E119" s="5"/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f t="shared" ref="O119" si="34">SUM(J119:N119)</f>
        <v>0</v>
      </c>
    </row>
    <row r="120" spans="1:15" x14ac:dyDescent="0.25">
      <c r="B120" s="5"/>
      <c r="C120" s="5"/>
      <c r="D120" s="5"/>
      <c r="E120" s="5"/>
      <c r="J120" s="5"/>
      <c r="K120" s="5"/>
      <c r="L120" s="5"/>
      <c r="M120" s="5"/>
      <c r="N120" s="5"/>
      <c r="O120" s="5"/>
    </row>
    <row r="121" spans="1:15" x14ac:dyDescent="0.25">
      <c r="A121" s="7" t="s">
        <v>21</v>
      </c>
      <c r="B121" s="7"/>
      <c r="C121" s="7"/>
      <c r="D121" s="7"/>
      <c r="E121" s="7"/>
      <c r="F121" s="7"/>
      <c r="G121" s="7"/>
      <c r="H121" s="7"/>
      <c r="I121" s="7"/>
      <c r="J121" s="8">
        <f>SUM(J107:J120)</f>
        <v>0</v>
      </c>
      <c r="K121" s="8">
        <f>SUM(K107:K120)</f>
        <v>0</v>
      </c>
      <c r="L121" s="8">
        <f>SUM(L107:L120)</f>
        <v>0</v>
      </c>
      <c r="M121" s="8">
        <f>SUM(M107:M120)</f>
        <v>0</v>
      </c>
      <c r="N121" s="8">
        <f>SUM(N107:N120)</f>
        <v>0</v>
      </c>
      <c r="O121" s="8">
        <f>SUM(J121:N121)</f>
        <v>0</v>
      </c>
    </row>
    <row r="122" spans="1:15" x14ac:dyDescent="0.25">
      <c r="C122" s="1"/>
      <c r="D122" s="1"/>
      <c r="E122" s="1"/>
      <c r="F122" s="1"/>
      <c r="G122" s="1"/>
      <c r="H122" s="1"/>
      <c r="I122" s="1"/>
    </row>
    <row r="123" spans="1:15" x14ac:dyDescent="0.25">
      <c r="A123" s="3" t="s">
        <v>22</v>
      </c>
      <c r="B123" s="3"/>
      <c r="C123" s="3"/>
      <c r="D123" s="3"/>
      <c r="E123" s="3"/>
      <c r="F123" s="3"/>
      <c r="G123" s="3"/>
      <c r="H123" s="3"/>
      <c r="I123" s="3"/>
      <c r="J123" s="10">
        <f>J28+J48+J62+J68+J88+J96+J103+J121</f>
        <v>0</v>
      </c>
      <c r="K123" s="10">
        <f>K28+K48+K62+K68+K88+K96+K103+K121</f>
        <v>0</v>
      </c>
      <c r="L123" s="10">
        <f>L28+L48+L62+L68+L88+L96+L103+L121</f>
        <v>0</v>
      </c>
      <c r="M123" s="10">
        <f>M28+M48+M62+M68+M88+M96+M103+M121</f>
        <v>0</v>
      </c>
      <c r="N123" s="10">
        <f>N28+N48+N62+N68+N88+N96+N103+N121</f>
        <v>0</v>
      </c>
      <c r="O123" s="10">
        <f>SUM(J123:N123)</f>
        <v>0</v>
      </c>
    </row>
    <row r="124" spans="1:15" x14ac:dyDescent="0.25">
      <c r="A124" s="11" t="s">
        <v>23</v>
      </c>
      <c r="B124" s="11"/>
      <c r="C124" s="11"/>
      <c r="D124" s="11"/>
      <c r="E124" s="11"/>
      <c r="F124" s="12"/>
      <c r="G124" s="12"/>
      <c r="H124" s="12"/>
      <c r="I124" s="12"/>
      <c r="J124" s="13">
        <f>J123-J68-J96-J107-J114-J115-J116-J117-J118-J119+IF(J114&lt;25000,J114,25000)+IF(J115&lt;25000,J115,25000)+IF(J116&lt;25000,J116,25000)+IF(J117&lt;25000,J117,25000)+IF(J118&lt;25000,J118,25000)+IF(J119&lt;25000,J119,25000)</f>
        <v>0</v>
      </c>
      <c r="K124" s="13">
        <f>K123-K68-K96-K107-(IF(SUM($J114:J114)&lt;25000,IF(K114&lt;(25000-SUM($J114:J114)),0,(IF(K114=0,0,SUM(K114-SUM(25000-SUM($J114:J114)))))),K114))-(IF(SUM($J115:J115)&lt;25000,IF(K115&lt;(25000-SUM($J115:J115)),0,(IF(K115=0,0,SUM(K115-SUM(25000-SUM($J115:J115)))))),K115))-(IF(SUM($J115:J115)&lt;25000,IF(K116&lt;(25000-SUM($J116:J116)),0,(IF(K116=0,0,SUM(K116-SUM(25000-SUM($J116:J116)))))),K116))-(IF(SUM($J117:J117)&lt;25000,IF(K117&lt;(25000-SUM($J117:J117)),0,(IF(K117=0,0,SUM(K117-SUM(25000-SUM($J117:J117)))))),K117))-(IF(SUM($J118:J118)&lt;25000,IF(K118&lt;(25000-SUM($J118:J118)),0,(IF(K118=0,0,SUM(K118-SUM(25000-SUM($J118:J118)))))),K118))-(IF(SUM($J119:J119)&lt;25000,IF(K119&lt;(25000-SUM($J119:J119)),0,(IF(K119=0,0,SUM(K119-SUM(25000-SUM($J119:J119)))))),K119))</f>
        <v>0</v>
      </c>
      <c r="L124" s="13">
        <f>L123-L68-L96-L107-(IF(SUM($J114:K114)&lt;25000,IF(L114&lt;(25000-SUM($J114:K114)),0,(IF(L114=0,0,SUM(L114-SUM(25000-SUM($J114:K114)))))),L114))-(IF(SUM($J115:K115)&lt;25000,IF(L115&lt;(25000-SUM($J115:K115)),0,(IF(L115=0,0,SUM(L115-SUM(25000-SUM($J115:K115)))))),L115))-(IF(SUM($J115:K115)&lt;25000,IF(L116&lt;(25000-SUM($J116:K116)),0,(IF(L116=0,0,SUM(L116-SUM(25000-SUM($J116:K116)))))),L116))-(IF(SUM($J117:K117)&lt;25000,IF(L117&lt;(25000-SUM($J117:K117)),0,(IF(L117=0,0,SUM(L117-SUM(25000-SUM($J117:K117)))))),L117))-(IF(SUM($J118:K118)&lt;25000,IF(L118&lt;(25000-SUM($J118:K118)),0,(IF(L118=0,0,SUM(L118-SUM(25000-SUM($J118:K118)))))),L118))</f>
        <v>0</v>
      </c>
      <c r="M124" s="13">
        <f>M123-M68-M96-M107-(IF(SUM($J114:L114)&lt;25000,IF(M114&lt;(25000-SUM($J114:L114)),0,(IF(M114=0,0,SUM(M114-SUM(25000-SUM($J114:L114)))))),M114))-(IF(SUM($J115:L115)&lt;25000,IF(M115&lt;(25000-SUM($J115:L115)),0,(IF(M115=0,0,SUM(M115-SUM(25000-SUM($J115:L115)))))),M115))-(IF(SUM($J115:L115)&lt;25000,IF(M116&lt;(25000-SUM($J116:L116)),0,(IF(M116=0,0,SUM(M116-SUM(25000-SUM($J116:L116)))))),M116))-(IF(SUM($J117:L117)&lt;25000,IF(M117&lt;(25000-SUM($J117:L117)),0,(IF(M117=0,0,SUM(M117-SUM(25000-SUM($J117:L117)))))),M117))-(IF(SUM($J118:L118)&lt;25000,IF(M118&lt;(25000-SUM($J118:L118)),0,(IF(M118=0,0,SUM(M118-SUM(25000-SUM($J118:L118)))))),M118))</f>
        <v>0</v>
      </c>
      <c r="N124" s="13">
        <f>N123-N68-N96-N107-(IF(SUM($J114:M114)&lt;25000,IF(N114&lt;(25000-SUM($J114:M114)),0,(IF(N114=0,0,SUM(N114-SUM(25000-SUM($J114:M114)))))),N114))-(IF(SUM($J115:M115)&lt;25000,IF(N115&lt;(25000-SUM($J115:M115)),0,(IF(N115=0,0,SUM(N115-SUM(25000-SUM($J115:M115)))))),N115))-(IF(SUM($J115:M115)&lt;25000,IF(N116&lt;(25000-SUM($J116:M116)),0,(IF(N116=0,0,SUM(N116-SUM(25000-SUM($J116:M116)))))),N116))-(IF(SUM($J117:M117)&lt;25000,IF(N117&lt;(25000-SUM($J117:M117)),0,(IF(N117=0,0,SUM(N117-SUM(25000-SUM($J117:M117)))))),N117))-(IF(SUM($J118:M118)&lt;25000,IF(N118&lt;(25000-SUM($J118:M118)),0,(IF(N118=0,0,SUM(N118-SUM(25000-SUM($J118:M118)))))),N118))</f>
        <v>0</v>
      </c>
      <c r="O124" s="13">
        <f>SUM(J124:N124)</f>
        <v>0</v>
      </c>
    </row>
    <row r="125" spans="1:15" x14ac:dyDescent="0.25">
      <c r="A125" s="14" t="s">
        <v>36</v>
      </c>
      <c r="B125" s="16">
        <v>0.46500000000000002</v>
      </c>
      <c r="C125" s="14" t="s">
        <v>35</v>
      </c>
      <c r="D125" s="14"/>
      <c r="E125" s="14"/>
      <c r="F125" s="14"/>
      <c r="G125" s="14"/>
      <c r="H125" s="14"/>
      <c r="I125" s="14"/>
      <c r="J125" s="15">
        <f>ROUND(J124*$B125,0)</f>
        <v>0</v>
      </c>
      <c r="K125" s="15">
        <f t="shared" ref="K125:L125" si="35">ROUND(K124*$B125,0)</f>
        <v>0</v>
      </c>
      <c r="L125" s="15">
        <f t="shared" si="35"/>
        <v>0</v>
      </c>
      <c r="M125" s="15">
        <f t="shared" ref="M125:N125" si="36">ROUND(M124*$B125,0)</f>
        <v>0</v>
      </c>
      <c r="N125" s="15">
        <f t="shared" si="36"/>
        <v>0</v>
      </c>
      <c r="O125" s="15">
        <f>SUM(J125:N125)</f>
        <v>0</v>
      </c>
    </row>
    <row r="126" spans="1:15" x14ac:dyDescent="0.25">
      <c r="A126" s="7" t="s">
        <v>24</v>
      </c>
      <c r="B126" s="7"/>
      <c r="C126" s="7"/>
      <c r="D126" s="7"/>
      <c r="E126" s="7"/>
      <c r="F126" s="7"/>
      <c r="G126" s="7"/>
      <c r="H126" s="7"/>
      <c r="I126" s="7"/>
      <c r="J126" s="8">
        <f>J123+J125</f>
        <v>0</v>
      </c>
      <c r="K126" s="8">
        <f>K123+K125</f>
        <v>0</v>
      </c>
      <c r="L126" s="8">
        <f>L123+L125</f>
        <v>0</v>
      </c>
      <c r="M126" s="8">
        <f t="shared" ref="M126:N126" si="37">M123+M125</f>
        <v>0</v>
      </c>
      <c r="N126" s="8">
        <f t="shared" si="37"/>
        <v>0</v>
      </c>
      <c r="O126" s="8">
        <f>SUM(J126:N126)</f>
        <v>0</v>
      </c>
    </row>
  </sheetData>
  <mergeCells count="2">
    <mergeCell ref="A1:O1"/>
    <mergeCell ref="A2:O2"/>
  </mergeCells>
  <phoneticPr fontId="5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8F5F64114AC43AC31C8362E5684EB" ma:contentTypeVersion="11" ma:contentTypeDescription="Create a new document." ma:contentTypeScope="" ma:versionID="33fec35b64d0cc65619900b9c751f8ca">
  <xsd:schema xmlns:xsd="http://www.w3.org/2001/XMLSchema" xmlns:xs="http://www.w3.org/2001/XMLSchema" xmlns:p="http://schemas.microsoft.com/office/2006/metadata/properties" xmlns:ns3="6e7cc3af-4c61-4a9b-a41d-81979109d3fc" xmlns:ns4="d16e09cf-aea9-491a-90b9-a73a9bb4b909" targetNamespace="http://schemas.microsoft.com/office/2006/metadata/properties" ma:root="true" ma:fieldsID="49fc67549b2d5616584da6faaa924623" ns3:_="" ns4:_="">
    <xsd:import namespace="6e7cc3af-4c61-4a9b-a41d-81979109d3fc"/>
    <xsd:import namespace="d16e09cf-aea9-491a-90b9-a73a9bb4b90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cc3af-4c61-4a9b-a41d-81979109d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09cf-aea9-491a-90b9-a73a9bb4b9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E89E4D-5C08-4B62-9572-D0AAC374D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cc3af-4c61-4a9b-a41d-81979109d3fc"/>
    <ds:schemaRef ds:uri="d16e09cf-aea9-491a-90b9-a73a9bb4b9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87312E-CA20-42EF-9113-93283D411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A6139-69CD-468C-A160-78E63BD27DC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(PI)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Knox, Silas</dc:creator>
  <cp:lastModifiedBy>Knox, Silas</cp:lastModifiedBy>
  <dcterms:created xsi:type="dcterms:W3CDTF">2017-12-07T18:51:59Z</dcterms:created>
  <dcterms:modified xsi:type="dcterms:W3CDTF">2025-09-11T18:42:48Z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0x0101007368F5F64114AC43AC31C8362E5684EB</vt:lpwstr>
  </property>
</Properties>
</file>